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685" tabRatio="671" activeTab="0"/>
  </bookViews>
  <sheets>
    <sheet name="指標" sheetId="1" r:id="rId1"/>
  </sheets>
  <definedNames>
    <definedName name="_xlnm.Print_Area" localSheetId="0">'指標'!$C$2:$AS$262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40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<sst xmlns="http://schemas.openxmlformats.org/spreadsheetml/2006/main" count="2199" uniqueCount="316">
  <si>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</si>
  <si>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</si>
  <si>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</si>
  <si>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</si>
  <si>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</si>
  <si>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</si>
  <si>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</si>
  <si>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</si>
  <si>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</si>
  <si>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</si>
  <si>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</si>
  <si>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</si>
  <si>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</si>
  <si>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</si>
  <si>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</si>
  <si>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</si>
  <si>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</si>
  <si>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</si>
  <si>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</si>
  <si>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</si>
  <si>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</si>
  <si>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</si>
  <si>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</si>
  <si>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</si>
  <si>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</si>
  <si>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</si>
  <si>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</si>
  <si>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</si>
  <si>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</si>
  <si>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</si>
  <si>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</si>
  <si>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</si>
  <si>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</si>
  <si>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</si>
  <si>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</si>
  <si>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</si>
  <si>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</si>
  <si>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</si>
  <si>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</si>
  <si>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</si>
  <si>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</si>
  <si>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</si>
  <si>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</si>
  <si>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</si>
  <si>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</si>
  <si>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</si>
  <si>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</si>
  <si>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</si>
  <si>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</si>
  <si>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</si>
  <si>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</si>
  <si>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</si>
  <si>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</si>
  <si>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</si>
  <si>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</si>
  <si>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</si>
  <si>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</si>
  <si>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</si>
  <si>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</si>
  <si>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</si>
  <si>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</si>
  <si>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</si>
  <si>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</si>
  <si>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</si>
  <si>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</si>
  <si>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</si>
  <si>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</si>
  <si>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</si>
  <si>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８月</t>
  </si>
  <si>
    <t>為  替</t>
  </si>
  <si>
    <t>新車新規
登録･届出
台数</t>
  </si>
  <si>
    <t>1人当たり
現金給与
総額</t>
  </si>
  <si>
    <t>1.8</t>
  </si>
  <si>
    <t>国民経済計算（ＳＮＡ）</t>
  </si>
  <si>
    <r>
      <t xml:space="preserve">季調年率
</t>
    </r>
    <r>
      <rPr>
        <sz val="13"/>
        <rFont val="ＭＳ ゴシック"/>
        <family val="3"/>
      </rPr>
      <t>戸数(千戸)</t>
    </r>
  </si>
  <si>
    <t>▲0.3</t>
  </si>
  <si>
    <t>国内企業物価指数</t>
  </si>
  <si>
    <t>経常収支
(原数値)</t>
  </si>
  <si>
    <t>期末数値(％)</t>
  </si>
  <si>
    <t>経済産業政策局調査課</t>
  </si>
  <si>
    <t>▲ 0.0</t>
  </si>
  <si>
    <t>現在</t>
  </si>
  <si>
    <t>マインド</t>
  </si>
  <si>
    <t>通関輸出金額
(原数値)</t>
  </si>
  <si>
    <t>通関輸入金額
(原数値)</t>
  </si>
  <si>
    <t>01年度</t>
  </si>
  <si>
    <t>2000年度</t>
  </si>
  <si>
    <t>99年度</t>
  </si>
  <si>
    <t>98年度</t>
  </si>
  <si>
    <t>98年</t>
  </si>
  <si>
    <t>99年</t>
  </si>
  <si>
    <t>4- 6</t>
  </si>
  <si>
    <t>7- 9</t>
  </si>
  <si>
    <t>10-12</t>
  </si>
  <si>
    <t xml:space="preserve">  97年</t>
  </si>
  <si>
    <t xml:space="preserve"> 97年度</t>
  </si>
  <si>
    <t>▲1.6</t>
  </si>
  <si>
    <t>５月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</si>
  <si>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</si>
  <si>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</si>
  <si>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</si>
  <si>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</si>
  <si>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</si>
  <si>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</si>
  <si>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</si>
  <si>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</si>
  <si>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</si>
  <si>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</si>
  <si>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</si>
  <si>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</si>
  <si>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</si>
  <si>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</si>
  <si>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</si>
  <si>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</si>
  <si>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</si>
  <si>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</si>
  <si>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</si>
  <si>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</si>
  <si>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</si>
  <si>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</si>
  <si>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</si>
  <si>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</si>
  <si>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</si>
  <si>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</si>
  <si>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</si>
  <si>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</si>
  <si>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</si>
  <si>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</si>
  <si>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</si>
  <si>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</si>
  <si>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</si>
  <si>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０４年  1- 3</t>
  </si>
  <si>
    <t>０５年  1- 3</t>
  </si>
  <si>
    <t>０６年  1- 3</t>
  </si>
  <si>
    <t>０３年  1- 3</t>
  </si>
  <si>
    <t>０５年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</si>
  <si>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</si>
  <si>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</si>
  <si>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</si>
  <si>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</si>
  <si>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</si>
  <si>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</si>
  <si>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</si>
  <si>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</si>
  <si>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</si>
  <si>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</si>
  <si>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</si>
  <si>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</si>
  <si>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</si>
  <si>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</si>
  <si>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</si>
  <si>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</si>
  <si>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</si>
  <si>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</si>
  <si>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</si>
  <si>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</si>
  <si>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</si>
  <si>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</si>
  <si>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</si>
  <si>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</si>
  <si>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</si>
  <si>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</si>
  <si>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</si>
  <si>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</si>
  <si>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０６年  １月</t>
  </si>
  <si>
    <t>10-12</t>
  </si>
  <si>
    <t>０２年   1-3</t>
  </si>
  <si>
    <t xml:space="preserve">  96年</t>
  </si>
  <si>
    <t>３月</t>
  </si>
  <si>
    <t>原数値
実数％</t>
  </si>
  <si>
    <t>１０月</t>
  </si>
  <si>
    <t>(当座預金残高)</t>
  </si>
  <si>
    <t>日銀
金融市場
調節方針</t>
  </si>
  <si>
    <t>▲6.5</t>
  </si>
  <si>
    <t>１１月</t>
  </si>
  <si>
    <t>４月</t>
  </si>
  <si>
    <t>4- 6</t>
  </si>
  <si>
    <t>５月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</si>
  <si>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</si>
  <si>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</si>
  <si>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</si>
  <si>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 xml:space="preserve"> 96年度</t>
  </si>
  <si>
    <t>０６年度</t>
  </si>
  <si>
    <t>7- 9</t>
  </si>
  <si>
    <t>▲5.1</t>
  </si>
  <si>
    <t>05/5/20
　３０～３５兆
※なお、金融市場が不安定化するおそれがある場合には、目標を上下することがありうる。</t>
  </si>
  <si>
    <t>３月</t>
  </si>
  <si>
    <t>９６年度</t>
  </si>
  <si>
    <t>９７年度</t>
  </si>
  <si>
    <t>９８年度</t>
  </si>
  <si>
    <t>９９年度</t>
  </si>
  <si>
    <t>０４年 １月</t>
  </si>
  <si>
    <t>２月</t>
  </si>
  <si>
    <t>０２年 1-3</t>
  </si>
  <si>
    <t>-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</si>
  <si>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</si>
  <si>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</si>
  <si>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</si>
  <si>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06/3/9
操作目標を当座預金残高から、無担保コールレート(オーバーナイト物)に変更の上目標を、「概ね０％で推移するよう促す。」</t>
  </si>
  <si>
    <t>０６年</t>
  </si>
  <si>
    <t>０７年  １月</t>
  </si>
  <si>
    <t>-</t>
  </si>
  <si>
    <t>▲ 6.5</t>
  </si>
  <si>
    <t>3.0</t>
  </si>
  <si>
    <t>▲0.0</t>
  </si>
  <si>
    <t>日銀短観</t>
  </si>
  <si>
    <t>倒産件数</t>
  </si>
  <si>
    <t>07/2/21
０．５％前後で推移するよう促す。</t>
  </si>
  <si>
    <t>06/7/14
無担保コールレート(オーバーナイト物)を、０.２５％前後で推移するよう促す。</t>
  </si>
  <si>
    <t>原数値
前年比</t>
  </si>
  <si>
    <t>8.1</t>
  </si>
  <si>
    <t>4- 6</t>
  </si>
  <si>
    <t>前年       
同期比</t>
  </si>
  <si>
    <t>03年 1- 3</t>
  </si>
  <si>
    <t>04年 1- 3</t>
  </si>
  <si>
    <t>05年 1- 3</t>
  </si>
  <si>
    <t>06年 1- 3</t>
  </si>
  <si>
    <t>07年 1- 3</t>
  </si>
  <si>
    <t>4月</t>
  </si>
  <si>
    <t>8月</t>
  </si>
  <si>
    <t>9月</t>
  </si>
  <si>
    <t>10月</t>
  </si>
  <si>
    <t>11月</t>
  </si>
  <si>
    <t>12月</t>
  </si>
  <si>
    <t>07年 1月</t>
  </si>
  <si>
    <t>2月</t>
  </si>
  <si>
    <t>3月</t>
  </si>
  <si>
    <t>5月</t>
  </si>
  <si>
    <t>6月</t>
  </si>
  <si>
    <r>
      <t>消費者物価指数(CPI)　</t>
    </r>
    <r>
      <rPr>
        <sz val="11"/>
        <rFont val="ＭＳ ゴシック"/>
        <family val="3"/>
      </rPr>
      <t xml:space="preserve">
(石油製品その他特殊要因を除く総合)</t>
    </r>
  </si>
  <si>
    <t>７月</t>
  </si>
  <si>
    <t>7月</t>
  </si>
  <si>
    <t>４月</t>
  </si>
  <si>
    <t>８月</t>
  </si>
  <si>
    <t>９月</t>
  </si>
  <si>
    <t>５月</t>
  </si>
  <si>
    <t>4-6</t>
  </si>
  <si>
    <t>4-6</t>
  </si>
  <si>
    <t>5月</t>
  </si>
  <si>
    <t>▲2.0</t>
  </si>
  <si>
    <t>6月</t>
  </si>
  <si>
    <t>６月</t>
  </si>
  <si>
    <t>７月</t>
  </si>
  <si>
    <t>7月</t>
  </si>
  <si>
    <t>　7- 9</t>
  </si>
  <si>
    <t xml:space="preserve"> 7- 9</t>
  </si>
  <si>
    <t>02年10-12</t>
  </si>
  <si>
    <t>８月</t>
  </si>
  <si>
    <t>8月</t>
  </si>
  <si>
    <t>０７年</t>
  </si>
  <si>
    <t>０８年  １月</t>
  </si>
  <si>
    <t>９月</t>
  </si>
  <si>
    <t>　９月</t>
  </si>
  <si>
    <t>08年 1月</t>
  </si>
  <si>
    <t xml:space="preserve"> 9月</t>
  </si>
  <si>
    <t>０７年度</t>
  </si>
  <si>
    <t>▲7.8</t>
  </si>
  <si>
    <t>10月</t>
  </si>
  <si>
    <t>０８年  1- 3</t>
  </si>
  <si>
    <t>１１月</t>
  </si>
  <si>
    <t>０４年　１月</t>
  </si>
  <si>
    <t>１２月</t>
  </si>
  <si>
    <t>０５年　１月</t>
  </si>
  <si>
    <t>００年度</t>
  </si>
  <si>
    <t>９６年</t>
  </si>
  <si>
    <t>９７年</t>
  </si>
  <si>
    <t>９８年</t>
  </si>
  <si>
    <t>９９年</t>
  </si>
  <si>
    <t>００年</t>
  </si>
  <si>
    <t>０３年 １月</t>
  </si>
  <si>
    <t>１２月</t>
  </si>
  <si>
    <t>２月</t>
  </si>
  <si>
    <t>０５年  １月</t>
  </si>
  <si>
    <t>９６年度</t>
  </si>
  <si>
    <t>９７年度</t>
  </si>
  <si>
    <t>９８年度</t>
  </si>
  <si>
    <t>９９年度</t>
  </si>
  <si>
    <t>００年度</t>
  </si>
  <si>
    <t>０３年 １月</t>
  </si>
  <si>
    <t>１２月</t>
  </si>
  <si>
    <t>０５年　１月</t>
  </si>
  <si>
    <t>０３年　１月</t>
  </si>
  <si>
    <t>4月</t>
  </si>
  <si>
    <t>03年 1月</t>
  </si>
  <si>
    <t>2月</t>
  </si>
  <si>
    <t>3月</t>
  </si>
  <si>
    <t>8月</t>
  </si>
  <si>
    <t>9月</t>
  </si>
  <si>
    <t>10月</t>
  </si>
  <si>
    <t>11月</t>
  </si>
  <si>
    <t>12月</t>
  </si>
  <si>
    <t>05年 １月</t>
  </si>
  <si>
    <t>06年 １月</t>
  </si>
  <si>
    <t>3月</t>
  </si>
  <si>
    <t>04年 1月</t>
  </si>
  <si>
    <t>０８年度</t>
  </si>
  <si>
    <t>０２年10-12</t>
  </si>
  <si>
    <t>０６年１２月</t>
  </si>
  <si>
    <t>11月</t>
  </si>
  <si>
    <t>06年12月</t>
  </si>
  <si>
    <t>０６年１２月</t>
  </si>
  <si>
    <t>08年 1- 3</t>
  </si>
  <si>
    <t>鉱工業生産（17年=100）</t>
  </si>
  <si>
    <t>▲2.8</t>
  </si>
  <si>
    <t>見通し(▲10.3)</t>
  </si>
  <si>
    <t>▲4.0</t>
  </si>
  <si>
    <t>▲1.5</t>
  </si>
  <si>
    <r>
      <t>先行き</t>
    </r>
    <r>
      <rPr>
        <sz val="18"/>
        <rFont val="ＭＳ Ｐゴシック"/>
        <family val="3"/>
      </rPr>
      <t>4</t>
    </r>
  </si>
  <si>
    <r>
      <t>先行き</t>
    </r>
    <r>
      <rPr>
        <sz val="18"/>
        <rFont val="ＭＳ Ｐゴシック"/>
        <family val="3"/>
      </rPr>
      <t>8</t>
    </r>
  </si>
  <si>
    <r>
      <t>先行き</t>
    </r>
    <r>
      <rPr>
        <sz val="18"/>
        <rFont val="ＭＳ Ｐゴシック"/>
        <family val="3"/>
      </rPr>
      <t>▲15</t>
    </r>
  </si>
  <si>
    <r>
      <t>先行き</t>
    </r>
    <r>
      <rPr>
        <sz val="18"/>
        <rFont val="ＭＳ Ｐゴシック"/>
        <family val="3"/>
      </rPr>
      <t>▲27</t>
    </r>
  </si>
  <si>
    <t>※▲1.4</t>
  </si>
  <si>
    <t xml:space="preserve">▲0.1 </t>
  </si>
  <si>
    <t>０７年  ２月</t>
  </si>
  <si>
    <t>07年 2月</t>
  </si>
  <si>
    <t>(P)▲3.5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</si>
</sst>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0.00;&quot;▲ &quot;0.00"/>
    <numFmt numFmtId="179" formatCode="0.00_);[Red]\(0.00\)"/>
    <numFmt numFmtId="180" formatCode="#,##0_);[Red]\(#,##0\)"/>
    <numFmt numFmtId="181" formatCode="0;&quot;▲ &quot;0"/>
    <numFmt numFmtId="182" formatCode="0.0"/>
    <numFmt numFmtId="183" formatCode="0.0_ "/>
    <numFmt numFmtId="184" formatCode="0.0_);[Red]\(0.0\)"/>
    <numFmt numFmtId="185" formatCode="0_);[Red]\(0\)"/>
    <numFmt numFmtId="186" formatCode="0.0_ ;[Red]\-0.0\ "/>
    <numFmt numFmtId="187" formatCode="#,##0;&quot;▲ &quot;#,##0"/>
    <numFmt numFmtId="188" formatCode="#,##0.0;&quot;▲ &quot;#,##0.0"/>
    <numFmt numFmtId="189" formatCode="#,##0.00;&quot;▲ &quot;#,##0.00"/>
    <numFmt numFmtId="190" formatCode="#,##0.00_);[Red]\(#,##0.00\)"/>
    <numFmt numFmtId="191" formatCode="#,##0.0"/>
    <numFmt numFmtId="192" formatCode="#,##0.0_);[Red]\(#,##0.0\)"/>
    <numFmt numFmtId="193" formatCode="m&quot;月&quot;d&quot;日&quot;;@"/>
    <numFmt numFmtId="194" formatCode="mm/dd/yy;@"/>
    <numFmt numFmtId="195" formatCode="[$-F800]dddd\,\ mmmm\ dd\,\ yyyy"/>
    <numFmt numFmtId="196" formatCode="#,###,##0.0;\-#,###,##0.0"/>
    <numFmt numFmtId="197" formatCode="#,##0.0_ ;[Red]\-#,##0.0\ "/>
    <numFmt numFmtId="198" formatCode="0.000000_ "/>
    <numFmt numFmtId="199" formatCode="0.00000_ "/>
    <numFmt numFmtId="200" formatCode="0.0000_ "/>
    <numFmt numFmtId="201" formatCode="0.000_ "/>
    <numFmt numFmtId="202" formatCode="0.00000000_ "/>
    <numFmt numFmtId="203" formatCode="0.000000000_ "/>
    <numFmt numFmtId="204" formatCode="0.0000000_ "/>
    <numFmt numFmtId="205" formatCode="yyyy/m/d;@"/>
    <numFmt numFmtId="206" formatCode="#,##0_ "/>
    <numFmt numFmtId="207" formatCode="[&lt;=999]000;[&lt;=99999]000\-00;000\-0000"/>
    <numFmt numFmtId="208" formatCode="&quot;△&quot;\ #,##0;&quot;▲&quot;\ #,##0"/>
    <numFmt numFmtId="209" formatCode="0.0000"/>
    <numFmt numFmtId="210" formatCode="0.000"/>
    <numFmt numFmtId="211" formatCode="#,##0.0;[Red]\-#,##0.0"/>
    <numFmt numFmtId="212" formatCode="0.000000"/>
    <numFmt numFmtId="213" formatCode="0.00000"/>
    <numFmt numFmtId="214" formatCode="0.00000000"/>
    <numFmt numFmtId="215" formatCode="0.0000000"/>
    <numFmt numFmtId="216" formatCode="0.0000000000"/>
    <numFmt numFmtId="217" formatCode="0.00000000000"/>
    <numFmt numFmtId="218" formatCode="0.000000000000"/>
    <numFmt numFmtId="219" formatCode="0.0000000000000"/>
    <numFmt numFmtId="220" formatCode="0.00000000000000"/>
    <numFmt numFmtId="221" formatCode="0.000000000000000"/>
    <numFmt numFmtId="222" formatCode="0.0000000000000000"/>
    <numFmt numFmtId="223" formatCode="0.000000000"/>
    <numFmt numFmtId="224" formatCode="#,##0.0_ "/>
    <numFmt numFmtId="225" formatCode="#,##0.0;&quot;△ &quot;#,##0.0"/>
    <numFmt numFmtId="226" formatCode="&quot;\&quot;#,##0.0;&quot;\&quot;\-#,##0.0"/>
    <numFmt numFmtId="227" formatCode="0_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,##0.000"/>
    <numFmt numFmtId="233" formatCode="#,##0.0000"/>
    <numFmt numFmtId="234" formatCode="mmm\-yyyy"/>
    <numFmt numFmtId="235" formatCode="0.0;&quot;△ &quot;0.0"/>
    <numFmt numFmtId="236" formatCode="d\-mmm\-yyyy"/>
    <numFmt numFmtId="237" formatCode="[$-411]ge\.m\.d;@"/>
    <numFmt numFmtId="238" formatCode="yyyy&quot;年&quot;m&quot;月&quot;;@"/>
    <numFmt numFmtId="239" formatCode="0.000;&quot;▲ &quot;0.000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0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 quotePrefix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81" fontId="7" fillId="0" borderId="11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 wrapText="1"/>
    </xf>
    <xf numFmtId="188" fontId="7" fillId="0" borderId="2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33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>
      <alignment horizontal="right" vertical="center"/>
    </xf>
    <xf numFmtId="176" fontId="7" fillId="0" borderId="35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38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quotePrefix="1">
      <alignment horizontal="right" vertical="center"/>
    </xf>
    <xf numFmtId="49" fontId="7" fillId="0" borderId="38" xfId="0" applyNumberFormat="1" applyFont="1" applyFill="1" applyBorder="1" applyAlignment="1" quotePrefix="1">
      <alignment horizontal="right" vertical="center"/>
    </xf>
    <xf numFmtId="49" fontId="17" fillId="0" borderId="5" xfId="0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7" fillId="0" borderId="42" xfId="0" applyNumberFormat="1" applyFont="1" applyFill="1" applyBorder="1" applyAlignment="1">
      <alignment horizontal="right" vertical="center"/>
    </xf>
    <xf numFmtId="49" fontId="7" fillId="0" borderId="43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9" fillId="0" borderId="44" xfId="0" applyFont="1" applyFill="1" applyBorder="1" applyAlignment="1" quotePrefix="1">
      <alignment horizontal="center" vertical="center" wrapText="1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49" fontId="7" fillId="0" borderId="46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8" fillId="0" borderId="1" xfId="16" applyFont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176" fontId="7" fillId="0" borderId="22" xfId="17" applyNumberFormat="1" applyFont="1" applyFill="1" applyBorder="1" applyAlignment="1">
      <alignment horizontal="right" vertical="center"/>
    </xf>
    <xf numFmtId="176" fontId="7" fillId="0" borderId="11" xfId="17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6" fontId="7" fillId="0" borderId="21" xfId="0" applyNumberFormat="1" applyFont="1" applyFill="1" applyBorder="1" applyAlignment="1">
      <alignment/>
    </xf>
    <xf numFmtId="0" fontId="19" fillId="0" borderId="4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176" fontId="7" fillId="0" borderId="21" xfId="0" applyNumberFormat="1" applyFont="1" applyFill="1" applyBorder="1" applyAlignment="1" quotePrefix="1">
      <alignment horizontal="right"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 vertical="center"/>
    </xf>
    <xf numFmtId="176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0" fontId="19" fillId="0" borderId="5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62" xfId="0" applyNumberFormat="1" applyFont="1" applyBorder="1" applyAlignment="1">
      <alignment horizontal="right" vertical="center" wrapText="1"/>
    </xf>
    <xf numFmtId="176" fontId="7" fillId="0" borderId="62" xfId="0" applyNumberFormat="1" applyFont="1" applyFill="1" applyBorder="1" applyAlignment="1" quotePrefix="1">
      <alignment horizontal="right" vertical="center"/>
    </xf>
    <xf numFmtId="176" fontId="7" fillId="0" borderId="63" xfId="0" applyNumberFormat="1" applyFont="1" applyFill="1" applyBorder="1" applyAlignment="1">
      <alignment horizontal="right" vertical="center"/>
    </xf>
    <xf numFmtId="176" fontId="7" fillId="0" borderId="63" xfId="0" applyNumberFormat="1" applyFont="1" applyFill="1" applyBorder="1" applyAlignment="1" quotePrefix="1">
      <alignment horizontal="right" vertical="center"/>
    </xf>
    <xf numFmtId="0" fontId="7" fillId="0" borderId="62" xfId="0" applyFont="1" applyFill="1" applyBorder="1" applyAlignment="1" quotePrefix="1">
      <alignment horizontal="right" vertical="center" shrinkToFit="1"/>
    </xf>
    <xf numFmtId="176" fontId="7" fillId="0" borderId="62" xfId="0" applyNumberFormat="1" applyFont="1" applyFill="1" applyBorder="1" applyAlignment="1" quotePrefix="1">
      <alignment horizontal="right" vertical="center" shrinkToFit="1"/>
    </xf>
    <xf numFmtId="176" fontId="7" fillId="0" borderId="63" xfId="0" applyNumberFormat="1" applyFont="1" applyFill="1" applyBorder="1" applyAlignment="1" quotePrefix="1">
      <alignment horizontal="right" vertical="center" shrinkToFit="1"/>
    </xf>
    <xf numFmtId="0" fontId="7" fillId="0" borderId="64" xfId="0" applyFont="1" applyFill="1" applyBorder="1" applyAlignment="1">
      <alignment horizontal="right" vertical="center"/>
    </xf>
    <xf numFmtId="0" fontId="7" fillId="0" borderId="62" xfId="0" applyFont="1" applyFill="1" applyBorder="1" applyAlignment="1">
      <alignment horizontal="right" vertical="center"/>
    </xf>
    <xf numFmtId="176" fontId="7" fillId="0" borderId="64" xfId="0" applyNumberFormat="1" applyFont="1" applyFill="1" applyBorder="1" applyAlignment="1">
      <alignment horizontal="right" vertical="center"/>
    </xf>
    <xf numFmtId="176" fontId="7" fillId="0" borderId="64" xfId="0" applyNumberFormat="1" applyFont="1" applyFill="1" applyBorder="1" applyAlignment="1" quotePrefix="1">
      <alignment horizontal="right" vertical="center"/>
    </xf>
    <xf numFmtId="176" fontId="7" fillId="0" borderId="65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 quotePrefix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0" fontId="19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176" fontId="7" fillId="0" borderId="58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 quotePrefix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176" fontId="7" fillId="0" borderId="58" xfId="0" applyNumberFormat="1" applyFont="1" applyFill="1" applyBorder="1" applyAlignment="1">
      <alignment horizontal="right" vertical="center" wrapText="1"/>
    </xf>
    <xf numFmtId="176" fontId="7" fillId="0" borderId="69" xfId="0" applyNumberFormat="1" applyFont="1" applyFill="1" applyBorder="1" applyAlignment="1">
      <alignment horizontal="right" vertical="center"/>
    </xf>
    <xf numFmtId="185" fontId="7" fillId="0" borderId="58" xfId="0" applyNumberFormat="1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>
      <alignment horizontal="right" vertical="center"/>
    </xf>
    <xf numFmtId="176" fontId="7" fillId="0" borderId="72" xfId="0" applyNumberFormat="1" applyFont="1" applyFill="1" applyBorder="1" applyAlignment="1">
      <alignment horizontal="right" vertical="center"/>
    </xf>
    <xf numFmtId="176" fontId="7" fillId="0" borderId="56" xfId="0" applyNumberFormat="1" applyFont="1" applyFill="1" applyBorder="1" applyAlignment="1" quotePrefix="1">
      <alignment horizontal="right" vertical="center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 quotePrefix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/>
    </xf>
    <xf numFmtId="188" fontId="7" fillId="0" borderId="62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horizontal="right" vertical="center"/>
    </xf>
    <xf numFmtId="0" fontId="20" fillId="0" borderId="77" xfId="0" applyFont="1" applyFill="1" applyBorder="1" applyAlignment="1" quotePrefix="1">
      <alignment horizontal="center" vertical="center" wrapText="1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Fill="1" applyBorder="1" applyAlignment="1" quotePrefix="1">
      <alignment vertical="center"/>
    </xf>
    <xf numFmtId="188" fontId="7" fillId="0" borderId="21" xfId="0" applyNumberFormat="1" applyFont="1" applyFill="1" applyBorder="1" applyAlignment="1">
      <alignment vertical="center"/>
    </xf>
    <xf numFmtId="188" fontId="7" fillId="0" borderId="30" xfId="0" applyNumberFormat="1" applyFont="1" applyFill="1" applyBorder="1" applyAlignment="1">
      <alignment vertical="center"/>
    </xf>
    <xf numFmtId="188" fontId="7" fillId="0" borderId="45" xfId="0" applyNumberFormat="1" applyFont="1" applyFill="1" applyBorder="1" applyAlignment="1">
      <alignment vertical="center"/>
    </xf>
    <xf numFmtId="188" fontId="7" fillId="0" borderId="26" xfId="0" applyNumberFormat="1" applyFont="1" applyFill="1" applyBorder="1" applyAlignment="1">
      <alignment vertical="center"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79" xfId="0" applyFont="1" applyFill="1" applyBorder="1" applyAlignment="1" quotePrefix="1">
      <alignment horizontal="center" vertical="center" wrapText="1"/>
    </xf>
    <xf numFmtId="188" fontId="7" fillId="0" borderId="67" xfId="0" applyNumberFormat="1" applyFont="1" applyBorder="1" applyAlignment="1">
      <alignment vertical="center"/>
    </xf>
    <xf numFmtId="0" fontId="7" fillId="0" borderId="68" xfId="0" applyFont="1" applyBorder="1" applyAlignment="1">
      <alignment horizontal="center" vertical="center" wrapText="1"/>
    </xf>
    <xf numFmtId="188" fontId="7" fillId="0" borderId="74" xfId="0" applyNumberFormat="1" applyFont="1" applyFill="1" applyBorder="1" applyAlignment="1">
      <alignment vertical="center"/>
    </xf>
    <xf numFmtId="188" fontId="7" fillId="0" borderId="72" xfId="0" applyNumberFormat="1" applyFont="1" applyFill="1" applyBorder="1" applyAlignment="1">
      <alignment vertical="center"/>
    </xf>
    <xf numFmtId="188" fontId="7" fillId="0" borderId="75" xfId="0" applyNumberFormat="1" applyFont="1" applyFill="1" applyBorder="1" applyAlignment="1">
      <alignment vertical="center"/>
    </xf>
    <xf numFmtId="188" fontId="7" fillId="0" borderId="80" xfId="0" applyNumberFormat="1" applyFont="1" applyFill="1" applyBorder="1" applyAlignment="1">
      <alignment vertical="center"/>
    </xf>
    <xf numFmtId="0" fontId="20" fillId="0" borderId="40" xfId="0" applyFont="1" applyFill="1" applyBorder="1" applyAlignment="1" quotePrefix="1">
      <alignment horizontal="center" vertical="center" wrapText="1"/>
    </xf>
    <xf numFmtId="188" fontId="7" fillId="0" borderId="74" xfId="0" applyNumberFormat="1" applyFont="1" applyFill="1" applyBorder="1" applyAlignment="1">
      <alignment horizontal="right" vertical="center"/>
    </xf>
    <xf numFmtId="189" fontId="7" fillId="0" borderId="75" xfId="0" applyNumberFormat="1" applyFont="1" applyFill="1" applyBorder="1" applyAlignment="1">
      <alignment vertical="center"/>
    </xf>
    <xf numFmtId="0" fontId="20" fillId="0" borderId="52" xfId="0" applyFont="1" applyFill="1" applyBorder="1" applyAlignment="1" quotePrefix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0" fontId="7" fillId="0" borderId="65" xfId="0" applyFont="1" applyFill="1" applyBorder="1" applyAlignment="1">
      <alignment horizontal="right" vertical="center"/>
    </xf>
    <xf numFmtId="0" fontId="19" fillId="0" borderId="5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5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176" fontId="17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0" fontId="7" fillId="0" borderId="3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62" xfId="0" applyNumberFormat="1" applyFont="1" applyFill="1" applyBorder="1" applyAlignment="1">
      <alignment horizontal="right" vertical="center"/>
    </xf>
    <xf numFmtId="177" fontId="7" fillId="0" borderId="63" xfId="0" applyNumberFormat="1" applyFont="1" applyFill="1" applyBorder="1" applyAlignment="1">
      <alignment horizontal="right" vertical="center"/>
    </xf>
    <xf numFmtId="179" fontId="7" fillId="0" borderId="62" xfId="0" applyNumberFormat="1" applyFont="1" applyFill="1" applyBorder="1" applyAlignment="1">
      <alignment horizontal="right" vertical="center"/>
    </xf>
    <xf numFmtId="177" fontId="7" fillId="0" borderId="64" xfId="0" applyNumberFormat="1" applyFont="1" applyFill="1" applyBorder="1" applyAlignment="1">
      <alignment horizontal="right" vertical="center"/>
    </xf>
    <xf numFmtId="180" fontId="7" fillId="0" borderId="47" xfId="0" applyNumberFormat="1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178" fontId="7" fillId="0" borderId="72" xfId="0" applyNumberFormat="1" applyFont="1" applyFill="1" applyBorder="1" applyAlignment="1">
      <alignment horizontal="right" vertical="center"/>
    </xf>
    <xf numFmtId="178" fontId="7" fillId="0" borderId="74" xfId="0" applyNumberFormat="1" applyFont="1" applyFill="1" applyBorder="1" applyAlignment="1">
      <alignment horizontal="right" vertical="center"/>
    </xf>
    <xf numFmtId="2" fontId="7" fillId="0" borderId="71" xfId="21" applyNumberFormat="1" applyFont="1" applyFill="1" applyBorder="1">
      <alignment/>
      <protection/>
    </xf>
    <xf numFmtId="179" fontId="7" fillId="0" borderId="72" xfId="0" applyNumberFormat="1" applyFont="1" applyFill="1" applyBorder="1" applyAlignment="1">
      <alignment horizontal="right" vertical="center"/>
    </xf>
    <xf numFmtId="179" fontId="7" fillId="0" borderId="75" xfId="0" applyNumberFormat="1" applyFont="1" applyFill="1" applyBorder="1" applyAlignment="1">
      <alignment horizontal="right" vertical="center"/>
    </xf>
    <xf numFmtId="177" fontId="7" fillId="0" borderId="72" xfId="0" applyNumberFormat="1" applyFont="1" applyFill="1" applyBorder="1" applyAlignment="1">
      <alignment horizontal="right" vertical="center"/>
    </xf>
    <xf numFmtId="179" fontId="7" fillId="0" borderId="72" xfId="0" applyNumberFormat="1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19" fillId="0" borderId="83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right" vertical="center" wrapText="1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176" fontId="7" fillId="0" borderId="86" xfId="0" applyNumberFormat="1" applyFont="1" applyFill="1" applyBorder="1" applyAlignment="1">
      <alignment horizontal="right" vertical="center"/>
    </xf>
    <xf numFmtId="176" fontId="7" fillId="0" borderId="87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176" fontId="7" fillId="0" borderId="71" xfId="0" applyNumberFormat="1" applyFont="1" applyFill="1" applyBorder="1" applyAlignment="1" quotePrefix="1">
      <alignment horizontal="right" vertical="center"/>
    </xf>
    <xf numFmtId="176" fontId="7" fillId="0" borderId="88" xfId="0" applyNumberFormat="1" applyFont="1" applyFill="1" applyBorder="1" applyAlignment="1" quotePrefix="1">
      <alignment horizontal="right" vertical="center"/>
    </xf>
    <xf numFmtId="176" fontId="7" fillId="0" borderId="88" xfId="0" applyNumberFormat="1" applyFont="1" applyFill="1" applyBorder="1" applyAlignment="1">
      <alignment horizontal="right" vertical="center"/>
    </xf>
    <xf numFmtId="176" fontId="7" fillId="0" borderId="89" xfId="0" applyNumberFormat="1" applyFont="1" applyFill="1" applyBorder="1" applyAlignment="1">
      <alignment horizontal="right" vertical="center"/>
    </xf>
    <xf numFmtId="176" fontId="7" fillId="0" borderId="90" xfId="0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 quotePrefix="1">
      <alignment horizontal="left" vertical="center"/>
    </xf>
    <xf numFmtId="0" fontId="19" fillId="0" borderId="91" xfId="0" applyFont="1" applyFill="1" applyBorder="1" applyAlignment="1" quotePrefix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176" fontId="7" fillId="0" borderId="93" xfId="0" applyNumberFormat="1" applyFont="1" applyFill="1" applyBorder="1" applyAlignment="1" quotePrefix="1">
      <alignment horizontal="right" vertical="center"/>
    </xf>
    <xf numFmtId="176" fontId="7" fillId="0" borderId="93" xfId="0" applyNumberFormat="1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 quotePrefix="1">
      <alignment horizontal="right" vertical="center"/>
    </xf>
    <xf numFmtId="176" fontId="7" fillId="0" borderId="96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horizontal="right" vertical="center"/>
    </xf>
    <xf numFmtId="2" fontId="7" fillId="0" borderId="23" xfId="21" applyNumberFormat="1" applyFont="1" applyFill="1" applyBorder="1">
      <alignment/>
      <protection/>
    </xf>
    <xf numFmtId="179" fontId="7" fillId="0" borderId="23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0" fontId="19" fillId="0" borderId="97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20" fillId="0" borderId="97" xfId="0" applyFont="1" applyFill="1" applyBorder="1" applyAlignment="1" quotePrefix="1">
      <alignment horizontal="center" vertical="center" wrapText="1"/>
    </xf>
    <xf numFmtId="176" fontId="7" fillId="0" borderId="3" xfId="0" applyNumberFormat="1" applyFont="1" applyFill="1" applyBorder="1" applyAlignment="1" quotePrefix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8" fontId="7" fillId="0" borderId="47" xfId="0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left" vertical="center"/>
    </xf>
    <xf numFmtId="0" fontId="22" fillId="0" borderId="99" xfId="0" applyFont="1" applyFill="1" applyBorder="1" applyAlignment="1">
      <alignment horizontal="left" vertical="center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quotePrefix="1">
      <alignment horizontal="right" vertical="center"/>
    </xf>
    <xf numFmtId="0" fontId="7" fillId="0" borderId="34" xfId="0" applyFont="1" applyFill="1" applyBorder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176" fontId="7" fillId="0" borderId="71" xfId="0" applyNumberFormat="1" applyFont="1" applyFill="1" applyBorder="1" applyAlignment="1">
      <alignment horizontal="right"/>
    </xf>
    <xf numFmtId="176" fontId="7" fillId="0" borderId="71" xfId="0" applyNumberFormat="1" applyFont="1" applyFill="1" applyBorder="1" applyAlignment="1">
      <alignment horizontal="right" vertical="top"/>
    </xf>
    <xf numFmtId="176" fontId="7" fillId="0" borderId="89" xfId="0" applyNumberFormat="1" applyFont="1" applyFill="1" applyBorder="1" applyAlignment="1" quotePrefix="1">
      <alignment horizontal="right" vertical="center"/>
    </xf>
    <xf numFmtId="176" fontId="7" fillId="0" borderId="90" xfId="0" applyNumberFormat="1" applyFont="1" applyFill="1" applyBorder="1" applyAlignment="1" quotePrefix="1">
      <alignment horizontal="right" vertical="center"/>
    </xf>
    <xf numFmtId="0" fontId="19" fillId="0" borderId="100" xfId="0" applyFont="1" applyFill="1" applyBorder="1" applyAlignment="1" quotePrefix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181" fontId="7" fillId="0" borderId="3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horizontal="right" vertical="center"/>
    </xf>
    <xf numFmtId="0" fontId="7" fillId="0" borderId="30" xfId="0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 quotePrefix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176" fontId="7" fillId="0" borderId="37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19" fillId="0" borderId="101" xfId="0" applyFont="1" applyFill="1" applyBorder="1" applyAlignment="1" quotePrefix="1">
      <alignment horizontal="center" vertical="center" wrapText="1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 quotePrefix="1">
      <alignment horizontal="right" vertical="center"/>
    </xf>
    <xf numFmtId="0" fontId="23" fillId="0" borderId="102" xfId="0" applyFont="1" applyFill="1" applyBorder="1" applyAlignment="1">
      <alignment horizontal="left" vertical="center" wrapText="1"/>
    </xf>
    <xf numFmtId="188" fontId="7" fillId="0" borderId="23" xfId="0" applyNumberFormat="1" applyFont="1" applyFill="1" applyBorder="1" applyAlignment="1">
      <alignment horizontal="right" vertical="center"/>
    </xf>
    <xf numFmtId="0" fontId="22" fillId="0" borderId="99" xfId="0" applyFont="1" applyFill="1" applyBorder="1" applyAlignment="1">
      <alignment horizontal="center" vertical="center"/>
    </xf>
    <xf numFmtId="176" fontId="7" fillId="0" borderId="84" xfId="0" applyNumberFormat="1" applyFont="1" applyFill="1" applyBorder="1" applyAlignment="1">
      <alignment horizontal="right" vertical="center" wrapText="1"/>
    </xf>
    <xf numFmtId="49" fontId="7" fillId="0" borderId="84" xfId="0" applyNumberFormat="1" applyFont="1" applyFill="1" applyBorder="1" applyAlignment="1">
      <alignment horizontal="right" vertical="center" wrapText="1"/>
    </xf>
    <xf numFmtId="0" fontId="7" fillId="0" borderId="84" xfId="0" applyFont="1" applyFill="1" applyBorder="1" applyAlignment="1">
      <alignment horizontal="right" vertical="center"/>
    </xf>
    <xf numFmtId="176" fontId="7" fillId="0" borderId="84" xfId="0" applyNumberFormat="1" applyFont="1" applyBorder="1" applyAlignment="1" applyProtection="1">
      <alignment/>
      <protection locked="0"/>
    </xf>
    <xf numFmtId="180" fontId="7" fillId="0" borderId="8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29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20" fillId="0" borderId="10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0" fillId="0" borderId="99" xfId="0" applyFont="1" applyFill="1" applyBorder="1" applyAlignment="1" quotePrefix="1">
      <alignment horizontal="left" vertical="center"/>
    </xf>
    <xf numFmtId="188" fontId="7" fillId="0" borderId="23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/>
    </xf>
    <xf numFmtId="176" fontId="7" fillId="0" borderId="36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/>
    </xf>
    <xf numFmtId="0" fontId="10" fillId="0" borderId="99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58" xfId="0" applyFont="1" applyFill="1" applyBorder="1" applyAlignment="1">
      <alignment horizontal="right" vertical="center" wrapText="1"/>
    </xf>
    <xf numFmtId="49" fontId="7" fillId="0" borderId="71" xfId="0" applyNumberFormat="1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 wrapText="1"/>
    </xf>
    <xf numFmtId="176" fontId="7" fillId="0" borderId="80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47" xfId="0" applyNumberFormat="1" applyFont="1" applyFill="1" applyBorder="1" applyAlignment="1">
      <alignment vertical="center"/>
    </xf>
    <xf numFmtId="181" fontId="7" fillId="0" borderId="32" xfId="0" applyNumberFormat="1" applyFont="1" applyFill="1" applyBorder="1" applyAlignment="1">
      <alignment horizontal="right" vertical="center"/>
    </xf>
    <xf numFmtId="181" fontId="7" fillId="0" borderId="47" xfId="0" applyNumberFormat="1" applyFont="1" applyFill="1" applyBorder="1" applyAlignment="1">
      <alignment horizontal="right" vertical="center"/>
    </xf>
    <xf numFmtId="187" fontId="7" fillId="0" borderId="32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187" fontId="7" fillId="0" borderId="61" xfId="0" applyNumberFormat="1" applyFont="1" applyFill="1" applyBorder="1" applyAlignment="1">
      <alignment vertical="center"/>
    </xf>
    <xf numFmtId="187" fontId="7" fillId="0" borderId="62" xfId="0" applyNumberFormat="1" applyFont="1" applyFill="1" applyBorder="1" applyAlignment="1">
      <alignment vertical="center"/>
    </xf>
    <xf numFmtId="190" fontId="7" fillId="0" borderId="62" xfId="0" applyNumberFormat="1" applyFont="1" applyFill="1" applyBorder="1" applyAlignment="1">
      <alignment horizontal="right" vertical="center"/>
    </xf>
    <xf numFmtId="187" fontId="7" fillId="0" borderId="63" xfId="0" applyNumberFormat="1" applyFont="1" applyFill="1" applyBorder="1" applyAlignment="1">
      <alignment vertical="center"/>
    </xf>
    <xf numFmtId="190" fontId="7" fillId="0" borderId="63" xfId="0" applyNumberFormat="1" applyFont="1" applyFill="1" applyBorder="1" applyAlignment="1">
      <alignment horizontal="right" vertical="center"/>
    </xf>
    <xf numFmtId="38" fontId="7" fillId="0" borderId="62" xfId="17" applyFont="1" applyFill="1" applyBorder="1" applyAlignment="1">
      <alignment horizontal="right" vertical="center"/>
    </xf>
    <xf numFmtId="38" fontId="7" fillId="0" borderId="64" xfId="17" applyFont="1" applyFill="1" applyBorder="1" applyAlignment="1">
      <alignment horizontal="right" vertical="center"/>
    </xf>
    <xf numFmtId="190" fontId="7" fillId="0" borderId="64" xfId="0" applyNumberFormat="1" applyFont="1" applyFill="1" applyBorder="1" applyAlignment="1">
      <alignment horizontal="right" vertical="center"/>
    </xf>
    <xf numFmtId="38" fontId="7" fillId="0" borderId="63" xfId="17" applyFont="1" applyFill="1" applyBorder="1" applyAlignment="1">
      <alignment horizontal="right" vertical="center"/>
    </xf>
    <xf numFmtId="178" fontId="7" fillId="0" borderId="62" xfId="0" applyNumberFormat="1" applyFont="1" applyFill="1" applyBorder="1" applyAlignment="1">
      <alignment horizontal="right" vertical="center"/>
    </xf>
    <xf numFmtId="38" fontId="7" fillId="0" borderId="62" xfId="17" applyFont="1" applyFill="1" applyBorder="1" applyAlignment="1">
      <alignment vertical="center"/>
    </xf>
    <xf numFmtId="187" fontId="7" fillId="0" borderId="64" xfId="0" applyNumberFormat="1" applyFont="1" applyFill="1" applyBorder="1" applyAlignment="1">
      <alignment vertical="center"/>
    </xf>
    <xf numFmtId="187" fontId="7" fillId="0" borderId="65" xfId="0" applyNumberFormat="1" applyFont="1" applyFill="1" applyBorder="1" applyAlignment="1">
      <alignment vertical="center"/>
    </xf>
    <xf numFmtId="190" fontId="7" fillId="0" borderId="65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36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188" fontId="7" fillId="0" borderId="21" xfId="0" applyNumberFormat="1" applyFont="1" applyFill="1" applyBorder="1" applyAlignment="1">
      <alignment horizontal="right" vertical="center" wrapText="1"/>
    </xf>
    <xf numFmtId="0" fontId="7" fillId="0" borderId="67" xfId="0" applyFont="1" applyBorder="1" applyAlignment="1">
      <alignment horizontal="center" vertical="center" wrapText="1"/>
    </xf>
    <xf numFmtId="176" fontId="7" fillId="0" borderId="72" xfId="0" applyNumberFormat="1" applyFont="1" applyFill="1" applyBorder="1" applyAlignment="1">
      <alignment horizontal="right" vertical="center" wrapText="1"/>
    </xf>
    <xf numFmtId="176" fontId="7" fillId="0" borderId="72" xfId="0" applyNumberFormat="1" applyFont="1" applyBorder="1" applyAlignment="1">
      <alignment/>
    </xf>
    <xf numFmtId="176" fontId="7" fillId="0" borderId="58" xfId="0" applyNumberFormat="1" applyFont="1" applyBorder="1" applyAlignment="1">
      <alignment/>
    </xf>
    <xf numFmtId="176" fontId="7" fillId="0" borderId="74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176" fontId="7" fillId="0" borderId="72" xfId="0" applyNumberFormat="1" applyFont="1" applyBorder="1" applyAlignment="1">
      <alignment horizontal="right"/>
    </xf>
    <xf numFmtId="176" fontId="7" fillId="0" borderId="75" xfId="0" applyNumberFormat="1" applyFont="1" applyBorder="1" applyAlignment="1">
      <alignment horizontal="right"/>
    </xf>
    <xf numFmtId="176" fontId="7" fillId="0" borderId="59" xfId="0" applyNumberFormat="1" applyFont="1" applyBorder="1" applyAlignment="1">
      <alignment/>
    </xf>
    <xf numFmtId="176" fontId="7" fillId="0" borderId="80" xfId="0" applyNumberFormat="1" applyFont="1" applyBorder="1" applyAlignment="1">
      <alignment/>
    </xf>
    <xf numFmtId="176" fontId="7" fillId="0" borderId="60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30" xfId="0" applyNumberFormat="1" applyFont="1" applyBorder="1" applyAlignment="1">
      <alignment/>
    </xf>
    <xf numFmtId="176" fontId="7" fillId="0" borderId="45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0" fontId="7" fillId="0" borderId="62" xfId="0" applyFont="1" applyFill="1" applyBorder="1" applyAlignment="1">
      <alignment horizontal="center" vertical="center" wrapText="1"/>
    </xf>
    <xf numFmtId="176" fontId="7" fillId="0" borderId="62" xfId="0" applyNumberFormat="1" applyFont="1" applyFill="1" applyBorder="1" applyAlignment="1">
      <alignment horizontal="right" vertical="center" wrapText="1"/>
    </xf>
    <xf numFmtId="176" fontId="7" fillId="0" borderId="62" xfId="0" applyNumberFormat="1" applyFont="1" applyFill="1" applyBorder="1" applyAlignment="1">
      <alignment/>
    </xf>
    <xf numFmtId="176" fontId="7" fillId="0" borderId="63" xfId="0" applyNumberFormat="1" applyFont="1" applyFill="1" applyBorder="1" applyAlignment="1">
      <alignment/>
    </xf>
    <xf numFmtId="176" fontId="7" fillId="0" borderId="64" xfId="0" applyNumberFormat="1" applyFont="1" applyFill="1" applyBorder="1" applyAlignment="1">
      <alignment/>
    </xf>
    <xf numFmtId="176" fontId="7" fillId="0" borderId="65" xfId="0" applyNumberFormat="1" applyFont="1" applyFill="1" applyBorder="1" applyAlignment="1">
      <alignment/>
    </xf>
    <xf numFmtId="176" fontId="7" fillId="0" borderId="72" xfId="0" applyNumberFormat="1" applyFont="1" applyFill="1" applyBorder="1" applyAlignment="1">
      <alignment/>
    </xf>
    <xf numFmtId="176" fontId="7" fillId="0" borderId="58" xfId="0" applyNumberFormat="1" applyFont="1" applyFill="1" applyBorder="1" applyAlignment="1">
      <alignment/>
    </xf>
    <xf numFmtId="176" fontId="7" fillId="0" borderId="69" xfId="0" applyNumberFormat="1" applyFont="1" applyFill="1" applyBorder="1" applyAlignment="1">
      <alignment/>
    </xf>
    <xf numFmtId="176" fontId="7" fillId="0" borderId="59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30" xfId="0" applyNumberFormat="1" applyFont="1" applyFill="1" applyBorder="1" applyAlignment="1">
      <alignment/>
    </xf>
    <xf numFmtId="183" fontId="7" fillId="0" borderId="45" xfId="0" applyNumberFormat="1" applyFont="1" applyFill="1" applyBorder="1" applyAlignment="1">
      <alignment/>
    </xf>
    <xf numFmtId="183" fontId="7" fillId="0" borderId="3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47" xfId="0" applyNumberFormat="1" applyFont="1" applyFill="1" applyBorder="1" applyAlignment="1">
      <alignment/>
    </xf>
    <xf numFmtId="188" fontId="7" fillId="0" borderId="62" xfId="0" applyNumberFormat="1" applyFont="1" applyFill="1" applyBorder="1" applyAlignment="1">
      <alignment horizontal="right" vertical="center" wrapText="1"/>
    </xf>
    <xf numFmtId="188" fontId="7" fillId="0" borderId="23" xfId="0" applyNumberFormat="1" applyFont="1" applyFill="1" applyBorder="1" applyAlignment="1" quotePrefix="1">
      <alignment horizontal="right" vertical="center"/>
    </xf>
    <xf numFmtId="176" fontId="7" fillId="0" borderId="23" xfId="0" applyNumberFormat="1" applyFont="1" applyFill="1" applyBorder="1" applyAlignment="1">
      <alignment horizontal="right"/>
    </xf>
    <xf numFmtId="0" fontId="7" fillId="0" borderId="103" xfId="0" applyFont="1" applyBorder="1" applyAlignment="1">
      <alignment horizontal="center" vertical="center" wrapText="1"/>
    </xf>
    <xf numFmtId="188" fontId="7" fillId="0" borderId="104" xfId="0" applyNumberFormat="1" applyFont="1" applyFill="1" applyBorder="1" applyAlignment="1">
      <alignment horizontal="right" vertical="center" wrapText="1"/>
    </xf>
    <xf numFmtId="188" fontId="7" fillId="0" borderId="104" xfId="0" applyNumberFormat="1" applyFont="1" applyFill="1" applyBorder="1" applyAlignment="1">
      <alignment horizontal="right" vertical="center"/>
    </xf>
    <xf numFmtId="188" fontId="7" fillId="0" borderId="105" xfId="0" applyNumberFormat="1" applyFont="1" applyFill="1" applyBorder="1" applyAlignment="1">
      <alignment horizontal="right" vertical="center"/>
    </xf>
    <xf numFmtId="176" fontId="7" fillId="0" borderId="104" xfId="0" applyNumberFormat="1" applyFont="1" applyFill="1" applyBorder="1" applyAlignment="1">
      <alignment horizontal="right" vertical="center"/>
    </xf>
    <xf numFmtId="188" fontId="7" fillId="0" borderId="106" xfId="0" applyNumberFormat="1" applyFont="1" applyFill="1" applyBorder="1" applyAlignment="1">
      <alignment horizontal="right" vertical="center"/>
    </xf>
    <xf numFmtId="176" fontId="7" fillId="0" borderId="104" xfId="0" applyNumberFormat="1" applyFont="1" applyFill="1" applyBorder="1" applyAlignment="1">
      <alignment/>
    </xf>
    <xf numFmtId="176" fontId="7" fillId="0" borderId="105" xfId="0" applyNumberFormat="1" applyFont="1" applyFill="1" applyBorder="1" applyAlignment="1">
      <alignment/>
    </xf>
    <xf numFmtId="176" fontId="7" fillId="0" borderId="106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62" xfId="0" applyFont="1" applyBorder="1" applyAlignment="1">
      <alignment wrapText="1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45" xfId="0" applyNumberFormat="1" applyFont="1" applyFill="1" applyBorder="1" applyAlignment="1">
      <alignment horizontal="right"/>
    </xf>
    <xf numFmtId="176" fontId="7" fillId="0" borderId="72" xfId="0" applyNumberFormat="1" applyFont="1" applyFill="1" applyBorder="1" applyAlignment="1">
      <alignment horizontal="right"/>
    </xf>
    <xf numFmtId="176" fontId="7" fillId="0" borderId="74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6" fontId="5" fillId="0" borderId="47" xfId="0" applyNumberFormat="1" applyFont="1" applyFill="1" applyBorder="1" applyAlignment="1" quotePrefix="1">
      <alignment horizontal="right" vertical="center"/>
    </xf>
    <xf numFmtId="188" fontId="7" fillId="0" borderId="72" xfId="16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/>
    </xf>
    <xf numFmtId="176" fontId="7" fillId="0" borderId="59" xfId="0" applyNumberFormat="1" applyFont="1" applyFill="1" applyBorder="1" applyAlignment="1">
      <alignment horizontal="right"/>
    </xf>
    <xf numFmtId="176" fontId="7" fillId="0" borderId="75" xfId="0" applyNumberFormat="1" applyFont="1" applyFill="1" applyBorder="1" applyAlignment="1">
      <alignment horizontal="right"/>
    </xf>
    <xf numFmtId="176" fontId="7" fillId="0" borderId="59" xfId="0" applyNumberFormat="1" applyFont="1" applyFill="1" applyBorder="1" applyAlignment="1">
      <alignment/>
    </xf>
    <xf numFmtId="176" fontId="7" fillId="0" borderId="36" xfId="0" applyNumberFormat="1" applyFont="1" applyFill="1" applyBorder="1" applyAlignment="1">
      <alignment horizontal="right"/>
    </xf>
    <xf numFmtId="176" fontId="7" fillId="0" borderId="32" xfId="0" applyNumberFormat="1" applyFont="1" applyFill="1" applyBorder="1" applyAlignment="1">
      <alignment horizontal="right"/>
    </xf>
    <xf numFmtId="183" fontId="7" fillId="0" borderId="75" xfId="0" applyNumberFormat="1" applyFont="1" applyFill="1" applyBorder="1" applyAlignment="1">
      <alignment/>
    </xf>
    <xf numFmtId="176" fontId="7" fillId="0" borderId="73" xfId="0" applyNumberFormat="1" applyFont="1" applyFill="1" applyBorder="1" applyAlignment="1">
      <alignment horizontal="right"/>
    </xf>
    <xf numFmtId="176" fontId="7" fillId="0" borderId="86" xfId="0" applyNumberFormat="1" applyFont="1" applyFill="1" applyBorder="1" applyAlignment="1">
      <alignment vertical="center"/>
    </xf>
    <xf numFmtId="176" fontId="7" fillId="0" borderId="84" xfId="0" applyNumberFormat="1" applyFont="1" applyFill="1" applyBorder="1" applyAlignment="1" quotePrefix="1">
      <alignment horizontal="right" vertical="center"/>
    </xf>
    <xf numFmtId="176" fontId="7" fillId="0" borderId="86" xfId="0" applyNumberFormat="1" applyFont="1" applyFill="1" applyBorder="1" applyAlignment="1" quotePrefix="1">
      <alignment horizontal="right" vertical="center"/>
    </xf>
    <xf numFmtId="176" fontId="7" fillId="0" borderId="85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83" fontId="7" fillId="0" borderId="72" xfId="0" applyNumberFormat="1" applyFont="1" applyFill="1" applyBorder="1" applyAlignment="1">
      <alignment/>
    </xf>
    <xf numFmtId="176" fontId="7" fillId="0" borderId="86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vertical="center"/>
    </xf>
    <xf numFmtId="176" fontId="7" fillId="0" borderId="58" xfId="0" applyNumberFormat="1" applyFont="1" applyFill="1" applyBorder="1" applyAlignment="1">
      <alignment horizontal="right"/>
    </xf>
    <xf numFmtId="176" fontId="7" fillId="0" borderId="58" xfId="0" applyNumberFormat="1" applyFont="1" applyFill="1" applyBorder="1" applyAlignment="1">
      <alignment/>
    </xf>
    <xf numFmtId="176" fontId="7" fillId="0" borderId="62" xfId="0" applyNumberFormat="1" applyFont="1" applyFill="1" applyBorder="1" applyAlignment="1">
      <alignment horizontal="right"/>
    </xf>
    <xf numFmtId="176" fontId="7" fillId="0" borderId="84" xfId="0" applyNumberFormat="1" applyFont="1" applyFill="1" applyBorder="1" applyAlignment="1">
      <alignment vertical="center"/>
    </xf>
    <xf numFmtId="182" fontId="7" fillId="0" borderId="29" xfId="0" applyNumberFormat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188" fontId="7" fillId="0" borderId="38" xfId="0" applyNumberFormat="1" applyFont="1" applyFill="1" applyBorder="1" applyAlignment="1">
      <alignment horizontal="right" vertical="center"/>
    </xf>
    <xf numFmtId="176" fontId="17" fillId="0" borderId="47" xfId="0" applyNumberFormat="1" applyFont="1" applyFill="1" applyBorder="1" applyAlignment="1" quotePrefix="1">
      <alignment horizontal="right" vertical="center"/>
    </xf>
    <xf numFmtId="0" fontId="5" fillId="0" borderId="62" xfId="0" applyFont="1" applyFill="1" applyBorder="1" applyAlignment="1" quotePrefix="1">
      <alignment horizontal="right" vertical="center" shrinkToFit="1"/>
    </xf>
    <xf numFmtId="176" fontId="7" fillId="0" borderId="30" xfId="0" applyNumberFormat="1" applyFont="1" applyFill="1" applyBorder="1" applyAlignment="1" quotePrefix="1">
      <alignment horizontal="right" vertical="center"/>
    </xf>
    <xf numFmtId="176" fontId="7" fillId="0" borderId="94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>
      <alignment horizontal="right"/>
    </xf>
    <xf numFmtId="176" fontId="7" fillId="0" borderId="69" xfId="0" applyNumberFormat="1" applyFont="1" applyFill="1" applyBorder="1" applyAlignment="1">
      <alignment/>
    </xf>
    <xf numFmtId="176" fontId="7" fillId="0" borderId="31" xfId="0" applyNumberFormat="1" applyFont="1" applyFill="1" applyBorder="1" applyAlignment="1">
      <alignment horizontal="right"/>
    </xf>
    <xf numFmtId="176" fontId="7" fillId="0" borderId="63" xfId="0" applyNumberFormat="1" applyFont="1" applyFill="1" applyBorder="1" applyAlignment="1">
      <alignment horizontal="right"/>
    </xf>
    <xf numFmtId="176" fontId="7" fillId="0" borderId="10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7" fillId="0" borderId="47" xfId="0" applyFont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0" fontId="0" fillId="0" borderId="62" xfId="0" applyBorder="1" applyAlignment="1">
      <alignment/>
    </xf>
    <xf numFmtId="179" fontId="7" fillId="0" borderId="74" xfId="0" applyNumberFormat="1" applyFont="1" applyFill="1" applyBorder="1" applyAlignment="1">
      <alignment horizontal="right" vertical="center"/>
    </xf>
    <xf numFmtId="179" fontId="7" fillId="0" borderId="31" xfId="0" applyNumberFormat="1" applyFont="1" applyFill="1" applyBorder="1" applyAlignment="1">
      <alignment vertical="center"/>
    </xf>
    <xf numFmtId="176" fontId="7" fillId="0" borderId="74" xfId="0" applyNumberFormat="1" applyFont="1" applyBorder="1" applyAlignment="1">
      <alignment horizontal="right"/>
    </xf>
    <xf numFmtId="185" fontId="7" fillId="0" borderId="3" xfId="0" applyNumberFormat="1" applyFont="1" applyFill="1" applyBorder="1" applyAlignment="1">
      <alignment horizontal="right" vertical="center"/>
    </xf>
    <xf numFmtId="178" fontId="7" fillId="0" borderId="71" xfId="0" applyNumberFormat="1" applyFont="1" applyFill="1" applyBorder="1" applyAlignment="1">
      <alignment horizontal="right" vertical="center"/>
    </xf>
    <xf numFmtId="38" fontId="7" fillId="0" borderId="32" xfId="17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/>
    </xf>
    <xf numFmtId="183" fontId="7" fillId="0" borderId="74" xfId="0" applyNumberFormat="1" applyFont="1" applyFill="1" applyBorder="1" applyAlignment="1">
      <alignment/>
    </xf>
    <xf numFmtId="176" fontId="7" fillId="0" borderId="85" xfId="0" applyNumberFormat="1" applyFont="1" applyFill="1" applyBorder="1" applyAlignment="1">
      <alignment vertical="center"/>
    </xf>
    <xf numFmtId="176" fontId="7" fillId="0" borderId="104" xfId="0" applyNumberFormat="1" applyFont="1" applyFill="1" applyBorder="1" applyAlignment="1">
      <alignment horizontal="right"/>
    </xf>
    <xf numFmtId="176" fontId="7" fillId="0" borderId="32" xfId="0" applyNumberFormat="1" applyFont="1" applyFill="1" applyBorder="1" applyAlignment="1">
      <alignment/>
    </xf>
    <xf numFmtId="38" fontId="7" fillId="0" borderId="63" xfId="17" applyFont="1" applyFill="1" applyBorder="1" applyAlignment="1">
      <alignment vertical="center"/>
    </xf>
    <xf numFmtId="188" fontId="7" fillId="0" borderId="5" xfId="0" applyNumberFormat="1" applyFont="1" applyFill="1" applyBorder="1" applyAlignment="1">
      <alignment horizontal="right" vertical="center"/>
    </xf>
    <xf numFmtId="176" fontId="17" fillId="0" borderId="47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 quotePrefix="1">
      <alignment horizontal="right" vertical="center"/>
    </xf>
    <xf numFmtId="179" fontId="7" fillId="0" borderId="63" xfId="0" applyNumberFormat="1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right" vertical="center"/>
    </xf>
    <xf numFmtId="188" fontId="7" fillId="0" borderId="72" xfId="0" applyNumberFormat="1" applyFont="1" applyFill="1" applyBorder="1" applyAlignment="1" quotePrefix="1">
      <alignment vertical="center"/>
    </xf>
    <xf numFmtId="188" fontId="7" fillId="0" borderId="34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 quotePrefix="1">
      <alignment horizontal="right" vertical="center"/>
    </xf>
    <xf numFmtId="176" fontId="7" fillId="0" borderId="3" xfId="0" applyNumberFormat="1" applyFont="1" applyFill="1" applyBorder="1" applyAlignment="1">
      <alignment horizontal="right" vertical="center" wrapText="1"/>
    </xf>
    <xf numFmtId="176" fontId="7" fillId="0" borderId="3" xfId="0" applyNumberFormat="1" applyFont="1" applyBorder="1" applyAlignment="1">
      <alignment/>
    </xf>
    <xf numFmtId="176" fontId="7" fillId="0" borderId="3" xfId="0" applyNumberFormat="1" applyFont="1" applyBorder="1" applyAlignment="1">
      <alignment vertical="center"/>
    </xf>
    <xf numFmtId="176" fontId="7" fillId="0" borderId="3" xfId="0" applyNumberFormat="1" applyFont="1" applyBorder="1" applyAlignment="1">
      <alignment horizontal="right" vertical="center"/>
    </xf>
    <xf numFmtId="176" fontId="5" fillId="0" borderId="62" xfId="0" applyNumberFormat="1" applyFont="1" applyFill="1" applyBorder="1" applyAlignment="1">
      <alignment horizontal="right" vertical="center" shrinkToFit="1"/>
    </xf>
    <xf numFmtId="38" fontId="7" fillId="0" borderId="0" xfId="17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 quotePrefix="1">
      <alignment horizontal="right" vertical="center"/>
    </xf>
    <xf numFmtId="181" fontId="7" fillId="0" borderId="11" xfId="0" applyNumberFormat="1" applyFont="1" applyFill="1" applyBorder="1" applyAlignment="1" quotePrefix="1">
      <alignment horizontal="right" vertical="center"/>
    </xf>
    <xf numFmtId="181" fontId="7" fillId="0" borderId="30" xfId="0" applyNumberFormat="1" applyFont="1" applyFill="1" applyBorder="1" applyAlignment="1" quotePrefix="1">
      <alignment horizontal="right" vertical="center"/>
    </xf>
    <xf numFmtId="181" fontId="7" fillId="0" borderId="22" xfId="0" applyNumberFormat="1" applyFont="1" applyFill="1" applyBorder="1" applyAlignment="1" quotePrefix="1">
      <alignment horizontal="right" vertical="center"/>
    </xf>
    <xf numFmtId="181" fontId="5" fillId="0" borderId="2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85" xfId="0" applyNumberFormat="1" applyFont="1" applyFill="1" applyBorder="1" applyAlignment="1">
      <alignment horizontal="right" vertical="center"/>
    </xf>
    <xf numFmtId="178" fontId="7" fillId="0" borderId="75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0" fontId="11" fillId="0" borderId="107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110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 quotePrefix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 quotePrefix="1">
      <alignment horizontal="center" vertical="center" wrapText="1"/>
    </xf>
    <xf numFmtId="0" fontId="19" fillId="0" borderId="107" xfId="0" applyFont="1" applyFill="1" applyBorder="1" applyAlignment="1" quotePrefix="1">
      <alignment horizontal="center" vertical="center" wrapText="1"/>
    </xf>
    <xf numFmtId="0" fontId="20" fillId="0" borderId="113" xfId="0" applyFont="1" applyFill="1" applyBorder="1" applyAlignment="1" quotePrefix="1">
      <alignment horizontal="center" vertical="center" wrapText="1"/>
    </xf>
    <xf numFmtId="0" fontId="20" fillId="0" borderId="114" xfId="0" applyFont="1" applyBorder="1" applyAlignment="1">
      <alignment horizontal="center" vertical="center" wrapText="1"/>
    </xf>
    <xf numFmtId="0" fontId="11" fillId="0" borderId="115" xfId="0" applyFont="1" applyFill="1" applyBorder="1" applyAlignment="1" quotePrefix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 quotePrefix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40" xfId="0" applyFont="1" applyFill="1" applyBorder="1" applyAlignment="1" quotePrefix="1">
      <alignment horizontal="center" vertical="center" wrapText="1"/>
    </xf>
    <xf numFmtId="0" fontId="14" fillId="0" borderId="118" xfId="0" applyFont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4" fillId="0" borderId="82" xfId="0" applyFont="1" applyFill="1" applyBorder="1" applyAlignment="1" quotePrefix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20" fillId="0" borderId="2" xfId="0" applyFont="1" applyFill="1" applyBorder="1" applyAlignment="1" quotePrefix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19" fillId="0" borderId="115" xfId="0" applyFont="1" applyFill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 vertical="center"/>
    </xf>
    <xf numFmtId="0" fontId="19" fillId="0" borderId="40" xfId="0" applyFont="1" applyFill="1" applyBorder="1" applyAlignment="1" quotePrefix="1">
      <alignment horizontal="center" vertical="center" wrapText="1"/>
    </xf>
    <xf numFmtId="0" fontId="19" fillId="0" borderId="125" xfId="0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1" fillId="0" borderId="123" xfId="0" applyFont="1" applyFill="1" applyBorder="1" applyAlignment="1" quotePrefix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70" xfId="0" applyFont="1" applyFill="1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9" fillId="0" borderId="48" xfId="0" applyFont="1" applyFill="1" applyBorder="1" applyAlignment="1" quotePrefix="1">
      <alignment horizontal="center" vertical="center" wrapText="1"/>
    </xf>
    <xf numFmtId="0" fontId="19" fillId="0" borderId="131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 quotePrefix="1">
      <alignment horizontal="center" vertical="center" wrapText="1"/>
    </xf>
    <xf numFmtId="0" fontId="19" fillId="0" borderId="132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 quotePrefix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33" xfId="0" applyFont="1" applyBorder="1" applyAlignment="1">
      <alignment/>
    </xf>
    <xf numFmtId="0" fontId="19" fillId="0" borderId="112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18" xfId="0" applyFont="1" applyFill="1" applyBorder="1" applyAlignment="1">
      <alignment horizontal="center" vertical="center" wrapText="1"/>
    </xf>
    <xf numFmtId="0" fontId="19" fillId="0" borderId="13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36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3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1" fillId="0" borderId="137" xfId="0" applyFont="1" applyFill="1" applyBorder="1" applyAlignment="1">
      <alignment horizontal="center" vertical="center" wrapText="1"/>
    </xf>
    <xf numFmtId="0" fontId="19" fillId="0" borderId="138" xfId="0" applyFont="1" applyFill="1" applyBorder="1" applyAlignment="1">
      <alignment horizontal="center" vertical="center" wrapText="1"/>
    </xf>
    <xf numFmtId="0" fontId="20" fillId="0" borderId="97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27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/>
    </xf>
    <xf numFmtId="0" fontId="20" fillId="0" borderId="112" xfId="0" applyFont="1" applyFill="1" applyBorder="1" applyAlignment="1">
      <alignment horizontal="center" vertical="center" wrapText="1"/>
    </xf>
    <xf numFmtId="0" fontId="20" fillId="0" borderId="109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110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17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 wrapText="1"/>
    </xf>
    <xf numFmtId="0" fontId="19" fillId="0" borderId="120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wrapText="1"/>
    </xf>
    <xf numFmtId="0" fontId="0" fillId="0" borderId="62" xfId="0" applyBorder="1" applyAlignment="1">
      <alignment/>
    </xf>
    <xf numFmtId="0" fontId="19" fillId="0" borderId="108" xfId="0" applyFont="1" applyFill="1" applyBorder="1" applyAlignment="1">
      <alignment horizontal="center" vertical="center" wrapText="1"/>
    </xf>
    <xf numFmtId="0" fontId="19" fillId="0" borderId="9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 quotePrefix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 quotePrefix="1">
      <alignment horizontal="center" vertical="center" wrapText="1"/>
    </xf>
    <xf numFmtId="0" fontId="19" fillId="0" borderId="11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 quotePrefix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0" fontId="20" fillId="0" borderId="128" xfId="0" applyFont="1" applyBorder="1" applyAlignment="1">
      <alignment horizontal="center" vertical="center" wrapText="1"/>
    </xf>
    <xf numFmtId="0" fontId="11" fillId="0" borderId="53" xfId="0" applyFont="1" applyFill="1" applyBorder="1" applyAlignment="1" quotePrefix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5" fillId="0" borderId="124" xfId="0" applyFont="1" applyFill="1" applyBorder="1" applyAlignment="1" quotePrefix="1">
      <alignment horizontal="center" vertical="center" wrapText="1"/>
    </xf>
    <xf numFmtId="0" fontId="11" fillId="0" borderId="140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0" fontId="11" fillId="0" borderId="1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0" fillId="0" borderId="115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vertical="center" wrapText="1"/>
    </xf>
    <xf numFmtId="0" fontId="19" fillId="0" borderId="96" xfId="0" applyFont="1" applyFill="1" applyBorder="1" applyAlignment="1">
      <alignment vertical="center" wrapText="1"/>
    </xf>
    <xf numFmtId="0" fontId="19" fillId="0" borderId="39" xfId="0" applyFont="1" applyFill="1" applyBorder="1" applyAlignment="1" quotePrefix="1">
      <alignment horizontal="center" vertical="center" wrapText="1"/>
    </xf>
    <xf numFmtId="0" fontId="19" fillId="0" borderId="142" xfId="0" applyFont="1" applyFill="1" applyBorder="1" applyAlignment="1">
      <alignment horizontal="center" vertical="center" wrapText="1"/>
    </xf>
    <xf numFmtId="0" fontId="19" fillId="0" borderId="115" xfId="0" applyFont="1" applyFill="1" applyBorder="1" applyAlignment="1" quotePrefix="1">
      <alignment horizontal="center" vertical="center" wrapText="1"/>
    </xf>
    <xf numFmtId="0" fontId="20" fillId="0" borderId="112" xfId="0" applyFont="1" applyFill="1" applyBorder="1" applyAlignment="1" quotePrefix="1">
      <alignment horizontal="center" vertical="center" wrapText="1"/>
    </xf>
    <xf numFmtId="0" fontId="20" fillId="0" borderId="6" xfId="0" applyFont="1" applyFill="1" applyBorder="1" applyAlignment="1" quotePrefix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20" fillId="0" borderId="123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quotePrefix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176" fontId="5" fillId="0" borderId="64" xfId="0" applyNumberFormat="1" applyFont="1" applyFill="1" applyBorder="1" applyAlignment="1">
      <alignment vertical="top" wrapText="1"/>
    </xf>
    <xf numFmtId="0" fontId="20" fillId="0" borderId="103" xfId="0" applyFont="1" applyFill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20" fillId="0" borderId="144" xfId="0" applyFont="1" applyFill="1" applyBorder="1" applyAlignment="1" quotePrefix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20" fillId="0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176" fontId="5" fillId="0" borderId="62" xfId="0" applyNumberFormat="1" applyFont="1" applyFill="1" applyBorder="1" applyAlignment="1">
      <alignment vertical="top" wrapText="1"/>
    </xf>
    <xf numFmtId="176" fontId="5" fillId="0" borderId="64" xfId="0" applyNumberFormat="1" applyFont="1" applyFill="1" applyBorder="1" applyAlignment="1">
      <alignment horizontal="left" vertical="top" wrapText="1"/>
    </xf>
    <xf numFmtId="0" fontId="0" fillId="0" borderId="62" xfId="0" applyBorder="1" applyAlignment="1">
      <alignment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68</xdr:row>
      <xdr:rowOff>19050</xdr:rowOff>
    </xdr:from>
    <xdr:to>
      <xdr:col>17</xdr:col>
      <xdr:colOff>19050</xdr:colOff>
      <xdr:row>131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4135100"/>
          <a:ext cx="1504950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263"/>
  <sheetViews>
    <sheetView tabSelected="1" zoomScale="50" zoomScaleNormal="50" zoomScaleSheetLayoutView="50" workbookViewId="0" topLeftCell="B1">
      <selection activeCell="C2" sqref="C2"/>
    </sheetView>
  </sheetViews>
  <sheetFormatPr defaultColWidth="9.00390625" defaultRowHeight="13.5"/>
  <cols>
    <col min="1" max="1" width="10.50390625" style="2" customWidth="1"/>
    <col min="2" max="2" width="2.00390625" style="2" customWidth="1"/>
    <col min="3" max="3" width="17.375" style="22" customWidth="1"/>
    <col min="4" max="4" width="16.25390625" style="22" customWidth="1"/>
    <col min="5" max="5" width="13.50390625" style="2" customWidth="1"/>
    <col min="6" max="6" width="16.125" style="2" customWidth="1"/>
    <col min="7" max="7" width="13.625" style="2" customWidth="1"/>
    <col min="8" max="11" width="13.50390625" style="2" customWidth="1"/>
    <col min="12" max="12" width="15.125" style="2" customWidth="1"/>
    <col min="13" max="13" width="12.50390625" style="2" customWidth="1"/>
    <col min="14" max="15" width="13.125" style="2" customWidth="1"/>
    <col min="16" max="16" width="13.50390625" style="2" customWidth="1"/>
    <col min="17" max="17" width="16.375" style="2" customWidth="1"/>
    <col min="18" max="19" width="13.625" style="2" customWidth="1"/>
    <col min="20" max="20" width="13.50390625" style="2" customWidth="1"/>
    <col min="21" max="21" width="14.625" style="2" customWidth="1"/>
    <col min="22" max="22" width="15.00390625" style="2" customWidth="1"/>
    <col min="23" max="23" width="13.625" style="2" customWidth="1"/>
    <col min="24" max="24" width="14.375" style="2" customWidth="1"/>
    <col min="25" max="25" width="13.625" style="2" customWidth="1"/>
    <col min="26" max="26" width="14.50390625" style="2" customWidth="1"/>
    <col min="27" max="27" width="17.25390625" style="2" customWidth="1"/>
    <col min="28" max="28" width="14.50390625" style="2" customWidth="1"/>
    <col min="29" max="29" width="13.625" style="2" customWidth="1"/>
    <col min="30" max="31" width="15.00390625" style="2" customWidth="1"/>
    <col min="32" max="32" width="15.75390625" style="2" customWidth="1"/>
    <col min="33" max="34" width="13.50390625" style="2" customWidth="1"/>
    <col min="35" max="39" width="13.625" style="2" customWidth="1"/>
    <col min="40" max="40" width="15.25390625" style="2" customWidth="1"/>
    <col min="41" max="41" width="16.375" style="2" customWidth="1"/>
    <col min="42" max="42" width="13.625" style="2" customWidth="1"/>
    <col min="43" max="44" width="18.00390625" style="2" customWidth="1"/>
    <col min="45" max="45" width="17.125" style="22" customWidth="1"/>
    <col min="46" max="16384" width="10.50390625" style="2" customWidth="1"/>
  </cols>
  <sheetData>
    <row r="1" ht="17.25"/>
    <row r="2" spans="3:45" s="3" customFormat="1" ht="21.75" thickBot="1">
      <c r="C2" s="16"/>
      <c r="D2" s="13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1"/>
      <c r="R2" s="82"/>
      <c r="S2" s="82"/>
      <c r="T2" s="82"/>
      <c r="U2" s="141"/>
      <c r="V2" s="141"/>
      <c r="W2" s="10"/>
      <c r="X2" s="82"/>
      <c r="Y2" s="83"/>
      <c r="Z2" s="5"/>
      <c r="AA2" s="5"/>
      <c r="AB2" s="81"/>
      <c r="AC2" s="5"/>
      <c r="AD2" s="5"/>
      <c r="AE2" s="81"/>
      <c r="AF2" s="9"/>
      <c r="AG2" s="81"/>
      <c r="AH2" s="81"/>
      <c r="AI2" s="81"/>
      <c r="AJ2" s="80"/>
      <c r="AK2" s="81"/>
      <c r="AL2" s="81"/>
      <c r="AM2" s="5"/>
      <c r="AN2" s="5"/>
      <c r="AO2" s="9" t="s">
        <v>79</v>
      </c>
      <c r="AP2" s="584">
        <v>39636</v>
      </c>
      <c r="AQ2" s="584"/>
      <c r="AR2" s="84" t="s">
        <v>81</v>
      </c>
      <c r="AS2" s="84"/>
    </row>
    <row r="3" spans="3:45" s="4" customFormat="1" ht="31.5" customHeight="1" thickBot="1">
      <c r="C3" s="17"/>
      <c r="D3" s="119" t="s">
        <v>73</v>
      </c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21" t="s">
        <v>16</v>
      </c>
      <c r="S3" s="361"/>
      <c r="T3" s="122" t="s">
        <v>40</v>
      </c>
      <c r="U3" s="49"/>
      <c r="V3" s="49"/>
      <c r="W3" s="49"/>
      <c r="X3" s="49"/>
      <c r="Y3" s="49"/>
      <c r="Z3" s="48"/>
      <c r="AA3" s="92"/>
      <c r="AB3" s="273" t="s">
        <v>82</v>
      </c>
      <c r="AC3" s="356"/>
      <c r="AD3" s="122" t="s">
        <v>45</v>
      </c>
      <c r="AE3" s="49"/>
      <c r="AF3" s="49"/>
      <c r="AG3" s="49"/>
      <c r="AH3" s="49"/>
      <c r="AI3" s="49"/>
      <c r="AJ3" s="49"/>
      <c r="AK3" s="47"/>
      <c r="AL3" s="49"/>
      <c r="AM3" s="47"/>
      <c r="AN3" s="49"/>
      <c r="AO3" s="582" t="s">
        <v>11</v>
      </c>
      <c r="AP3" s="583"/>
      <c r="AQ3" s="339" t="s">
        <v>30</v>
      </c>
      <c r="AR3" s="337" t="s">
        <v>206</v>
      </c>
      <c r="AS3" s="25"/>
    </row>
    <row r="4" spans="3:45" s="5" customFormat="1" ht="19.5" customHeight="1">
      <c r="C4" s="18"/>
      <c r="D4" s="541" t="s">
        <v>101</v>
      </c>
      <c r="E4" s="574"/>
      <c r="F4" s="637" t="s">
        <v>144</v>
      </c>
      <c r="G4" s="638"/>
      <c r="H4" s="573" t="s">
        <v>145</v>
      </c>
      <c r="I4" s="574"/>
      <c r="J4" s="643" t="s">
        <v>146</v>
      </c>
      <c r="K4" s="644"/>
      <c r="L4" s="547" t="s">
        <v>147</v>
      </c>
      <c r="M4" s="598"/>
      <c r="N4" s="571" t="s">
        <v>195</v>
      </c>
      <c r="O4" s="573" t="s">
        <v>102</v>
      </c>
      <c r="P4" s="574"/>
      <c r="Q4" s="551" t="s">
        <v>148</v>
      </c>
      <c r="R4" s="541" t="s">
        <v>196</v>
      </c>
      <c r="S4" s="576"/>
      <c r="T4" s="539" t="s">
        <v>109</v>
      </c>
      <c r="U4" s="553" t="s">
        <v>110</v>
      </c>
      <c r="V4" s="550" t="s">
        <v>28</v>
      </c>
      <c r="W4" s="547"/>
      <c r="X4" s="549" t="s">
        <v>29</v>
      </c>
      <c r="Y4" s="542"/>
      <c r="Z4" s="589" t="s">
        <v>70</v>
      </c>
      <c r="AA4" s="674"/>
      <c r="AB4" s="555" t="s">
        <v>120</v>
      </c>
      <c r="AC4" s="702" t="s">
        <v>103</v>
      </c>
      <c r="AD4" s="684" t="s">
        <v>105</v>
      </c>
      <c r="AE4" s="678"/>
      <c r="AF4" s="678"/>
      <c r="AG4" s="592" t="s">
        <v>108</v>
      </c>
      <c r="AH4" s="678"/>
      <c r="AI4" s="679"/>
      <c r="AJ4" s="573" t="s">
        <v>46</v>
      </c>
      <c r="AK4" s="686" t="s">
        <v>47</v>
      </c>
      <c r="AL4" s="686" t="s">
        <v>156</v>
      </c>
      <c r="AM4" s="677" t="s">
        <v>71</v>
      </c>
      <c r="AN4" s="660" t="s">
        <v>35</v>
      </c>
      <c r="AO4" s="665" t="s">
        <v>149</v>
      </c>
      <c r="AP4" s="666"/>
      <c r="AQ4" s="657" t="s">
        <v>157</v>
      </c>
      <c r="AR4" s="694" t="s">
        <v>119</v>
      </c>
      <c r="AS4" s="26"/>
    </row>
    <row r="5" spans="3:45" s="6" customFormat="1" ht="19.5" customHeight="1">
      <c r="C5" s="19"/>
      <c r="D5" s="636"/>
      <c r="E5" s="575"/>
      <c r="F5" s="639"/>
      <c r="G5" s="640"/>
      <c r="H5" s="575"/>
      <c r="I5" s="575"/>
      <c r="J5" s="645"/>
      <c r="K5" s="646"/>
      <c r="L5" s="599"/>
      <c r="M5" s="599"/>
      <c r="N5" s="572"/>
      <c r="O5" s="575"/>
      <c r="P5" s="575"/>
      <c r="Q5" s="552"/>
      <c r="R5" s="577"/>
      <c r="S5" s="578"/>
      <c r="T5" s="540"/>
      <c r="U5" s="554"/>
      <c r="V5" s="548"/>
      <c r="W5" s="548"/>
      <c r="X5" s="543"/>
      <c r="Y5" s="544"/>
      <c r="Z5" s="590"/>
      <c r="AA5" s="675"/>
      <c r="AB5" s="556"/>
      <c r="AC5" s="703"/>
      <c r="AD5" s="681"/>
      <c r="AE5" s="685"/>
      <c r="AF5" s="681"/>
      <c r="AG5" s="680"/>
      <c r="AH5" s="681"/>
      <c r="AI5" s="682"/>
      <c r="AJ5" s="683"/>
      <c r="AK5" s="687"/>
      <c r="AL5" s="687"/>
      <c r="AM5" s="554"/>
      <c r="AN5" s="661"/>
      <c r="AO5" s="667"/>
      <c r="AP5" s="668"/>
      <c r="AQ5" s="658"/>
      <c r="AR5" s="695"/>
      <c r="AS5" s="79"/>
    </row>
    <row r="6" spans="3:45" s="6" customFormat="1" ht="27.75" customHeight="1" thickBot="1">
      <c r="C6" s="19"/>
      <c r="D6" s="636"/>
      <c r="E6" s="575"/>
      <c r="F6" s="641"/>
      <c r="G6" s="642"/>
      <c r="H6" s="575"/>
      <c r="I6" s="575"/>
      <c r="J6" s="645"/>
      <c r="K6" s="646"/>
      <c r="L6" s="599"/>
      <c r="M6" s="599"/>
      <c r="N6" s="572"/>
      <c r="O6" s="575"/>
      <c r="P6" s="575"/>
      <c r="Q6" s="552"/>
      <c r="R6" s="577"/>
      <c r="S6" s="578"/>
      <c r="T6" s="540"/>
      <c r="U6" s="554"/>
      <c r="V6" s="548"/>
      <c r="W6" s="548"/>
      <c r="X6" s="543"/>
      <c r="Y6" s="544"/>
      <c r="Z6" s="590"/>
      <c r="AA6" s="676"/>
      <c r="AB6" s="556"/>
      <c r="AC6" s="703"/>
      <c r="AD6" s="354" t="s">
        <v>104</v>
      </c>
      <c r="AE6" s="120" t="s">
        <v>106</v>
      </c>
      <c r="AF6" s="118" t="s">
        <v>107</v>
      </c>
      <c r="AG6" s="250" t="s">
        <v>104</v>
      </c>
      <c r="AH6" s="120" t="s">
        <v>106</v>
      </c>
      <c r="AI6" s="156" t="s">
        <v>107</v>
      </c>
      <c r="AJ6" s="683"/>
      <c r="AK6" s="687"/>
      <c r="AL6" s="687"/>
      <c r="AM6" s="554"/>
      <c r="AN6" s="661"/>
      <c r="AO6" s="669"/>
      <c r="AP6" s="670"/>
      <c r="AQ6" s="659"/>
      <c r="AR6" s="696"/>
      <c r="AS6" s="79"/>
    </row>
    <row r="7" spans="3:45" s="5" customFormat="1" ht="16.5" customHeight="1">
      <c r="C7" s="18"/>
      <c r="D7" s="620" t="s">
        <v>10</v>
      </c>
      <c r="E7" s="548" t="s">
        <v>22</v>
      </c>
      <c r="F7" s="649" t="s">
        <v>10</v>
      </c>
      <c r="G7" s="651" t="s">
        <v>22</v>
      </c>
      <c r="H7" s="610" t="s">
        <v>10</v>
      </c>
      <c r="I7" s="622" t="s">
        <v>22</v>
      </c>
      <c r="J7" s="649" t="s">
        <v>10</v>
      </c>
      <c r="K7" s="647" t="s">
        <v>22</v>
      </c>
      <c r="L7" s="610" t="s">
        <v>10</v>
      </c>
      <c r="M7" s="548" t="s">
        <v>22</v>
      </c>
      <c r="N7" s="601" t="s">
        <v>22</v>
      </c>
      <c r="O7" s="610" t="s">
        <v>10</v>
      </c>
      <c r="P7" s="548" t="s">
        <v>22</v>
      </c>
      <c r="Q7" s="587" t="s">
        <v>19</v>
      </c>
      <c r="R7" s="607" t="s">
        <v>17</v>
      </c>
      <c r="S7" s="605" t="s">
        <v>18</v>
      </c>
      <c r="T7" s="548" t="s">
        <v>19</v>
      </c>
      <c r="U7" s="601" t="s">
        <v>19</v>
      </c>
      <c r="V7" s="545" t="s">
        <v>64</v>
      </c>
      <c r="W7" s="559" t="s">
        <v>65</v>
      </c>
      <c r="X7" s="563" t="s">
        <v>64</v>
      </c>
      <c r="Y7" s="557" t="s">
        <v>65</v>
      </c>
      <c r="Z7" s="561" t="s">
        <v>19</v>
      </c>
      <c r="AA7" s="603"/>
      <c r="AB7" s="688" t="s">
        <v>163</v>
      </c>
      <c r="AC7" s="561" t="s">
        <v>111</v>
      </c>
      <c r="AD7" s="704" t="s">
        <v>34</v>
      </c>
      <c r="AE7" s="690" t="s">
        <v>34</v>
      </c>
      <c r="AF7" s="585" t="s">
        <v>34</v>
      </c>
      <c r="AG7" s="649" t="s">
        <v>169</v>
      </c>
      <c r="AH7" s="705" t="s">
        <v>169</v>
      </c>
      <c r="AI7" s="647" t="s">
        <v>169</v>
      </c>
      <c r="AJ7" s="664" t="s">
        <v>32</v>
      </c>
      <c r="AK7" s="673" t="s">
        <v>32</v>
      </c>
      <c r="AL7" s="673" t="s">
        <v>33</v>
      </c>
      <c r="AM7" s="673" t="s">
        <v>48</v>
      </c>
      <c r="AN7" s="664" t="s">
        <v>48</v>
      </c>
      <c r="AO7" s="671" t="s">
        <v>74</v>
      </c>
      <c r="AP7" s="605" t="s">
        <v>209</v>
      </c>
      <c r="AQ7" s="662" t="s">
        <v>19</v>
      </c>
      <c r="AR7" s="591" t="s">
        <v>212</v>
      </c>
      <c r="AS7" s="26"/>
    </row>
    <row r="8" spans="3:45" ht="60.75" customHeight="1" thickBot="1">
      <c r="C8" s="20"/>
      <c r="D8" s="621"/>
      <c r="E8" s="586"/>
      <c r="F8" s="650"/>
      <c r="G8" s="652"/>
      <c r="H8" s="611"/>
      <c r="I8" s="623"/>
      <c r="J8" s="650"/>
      <c r="K8" s="648"/>
      <c r="L8" s="611"/>
      <c r="M8" s="586"/>
      <c r="N8" s="602"/>
      <c r="O8" s="611"/>
      <c r="P8" s="586"/>
      <c r="Q8" s="588"/>
      <c r="R8" s="608"/>
      <c r="S8" s="606"/>
      <c r="T8" s="600"/>
      <c r="U8" s="602"/>
      <c r="V8" s="546"/>
      <c r="W8" s="560"/>
      <c r="X8" s="564"/>
      <c r="Y8" s="558"/>
      <c r="Z8" s="562"/>
      <c r="AA8" s="604"/>
      <c r="AB8" s="689"/>
      <c r="AC8" s="663"/>
      <c r="AD8" s="611"/>
      <c r="AE8" s="691"/>
      <c r="AF8" s="623"/>
      <c r="AG8" s="650"/>
      <c r="AH8" s="691"/>
      <c r="AI8" s="648"/>
      <c r="AJ8" s="586"/>
      <c r="AK8" s="602"/>
      <c r="AL8" s="602"/>
      <c r="AM8" s="602"/>
      <c r="AN8" s="586"/>
      <c r="AO8" s="672"/>
      <c r="AP8" s="606"/>
      <c r="AQ8" s="663"/>
      <c r="AR8" s="697"/>
      <c r="AS8" s="20"/>
    </row>
    <row r="9" spans="3:45" ht="10.5" customHeight="1">
      <c r="C9" s="50"/>
      <c r="D9" s="33"/>
      <c r="E9" s="205"/>
      <c r="F9" s="186"/>
      <c r="G9" s="187"/>
      <c r="H9" s="150"/>
      <c r="I9" s="205"/>
      <c r="J9" s="186"/>
      <c r="K9" s="187"/>
      <c r="L9" s="150"/>
      <c r="M9" s="205"/>
      <c r="N9" s="229"/>
      <c r="O9" s="150"/>
      <c r="P9" s="205"/>
      <c r="Q9" s="433"/>
      <c r="R9" s="33"/>
      <c r="S9" s="36"/>
      <c r="T9" s="57"/>
      <c r="U9" s="229"/>
      <c r="V9" s="56"/>
      <c r="W9" s="90"/>
      <c r="X9" s="399"/>
      <c r="Y9" s="220"/>
      <c r="Z9" s="56"/>
      <c r="AA9" s="91"/>
      <c r="AB9" s="275"/>
      <c r="AC9" s="261"/>
      <c r="AD9" s="150"/>
      <c r="AE9" s="34"/>
      <c r="AF9" s="205"/>
      <c r="AG9" s="186"/>
      <c r="AH9" s="34"/>
      <c r="AI9" s="187"/>
      <c r="AJ9" s="372"/>
      <c r="AK9" s="379"/>
      <c r="AL9" s="229"/>
      <c r="AM9" s="229"/>
      <c r="AN9" s="57"/>
      <c r="AO9" s="344"/>
      <c r="AP9" s="36"/>
      <c r="AQ9" s="261"/>
      <c r="AR9" s="457"/>
      <c r="AS9" s="50"/>
    </row>
    <row r="10" spans="3:45" ht="24" customHeight="1" hidden="1">
      <c r="C10" s="110" t="s">
        <v>187</v>
      </c>
      <c r="D10" s="142">
        <v>496.9038</v>
      </c>
      <c r="E10" s="358">
        <v>2.9</v>
      </c>
      <c r="F10" s="420">
        <v>281.0564</v>
      </c>
      <c r="G10" s="421">
        <v>2.7</v>
      </c>
      <c r="H10" s="144">
        <v>27.137400000000003</v>
      </c>
      <c r="I10" s="358">
        <v>13.3</v>
      </c>
      <c r="J10" s="420">
        <v>71.7395</v>
      </c>
      <c r="K10" s="421">
        <v>5.7</v>
      </c>
      <c r="L10" s="144">
        <v>39.4417</v>
      </c>
      <c r="M10" s="358">
        <v>-2.9</v>
      </c>
      <c r="N10" s="430">
        <v>-0.2</v>
      </c>
      <c r="O10" s="424">
        <v>508.4328</v>
      </c>
      <c r="P10" s="357">
        <v>2.4</v>
      </c>
      <c r="Q10" s="434">
        <v>-0.5</v>
      </c>
      <c r="R10" s="362" t="s">
        <v>201</v>
      </c>
      <c r="S10" s="39" t="s">
        <v>201</v>
      </c>
      <c r="T10" s="65">
        <v>-0.1</v>
      </c>
      <c r="U10" s="414"/>
      <c r="V10" s="59">
        <v>4.1</v>
      </c>
      <c r="W10" s="70">
        <v>2.6</v>
      </c>
      <c r="X10" s="400">
        <v>4.9745250964198675</v>
      </c>
      <c r="Y10" s="161">
        <v>0.7</v>
      </c>
      <c r="Z10" s="398"/>
      <c r="AA10" s="110" t="s">
        <v>187</v>
      </c>
      <c r="AB10" s="277" t="s">
        <v>201</v>
      </c>
      <c r="AC10" s="263" t="s">
        <v>201</v>
      </c>
      <c r="AD10" s="355">
        <v>3.3</v>
      </c>
      <c r="AE10" s="37">
        <v>3.3</v>
      </c>
      <c r="AF10" s="367">
        <v>3.4</v>
      </c>
      <c r="AG10" s="296">
        <v>6.5</v>
      </c>
      <c r="AH10" s="37">
        <v>6.6</v>
      </c>
      <c r="AI10" s="368">
        <v>6.2</v>
      </c>
      <c r="AJ10" s="373">
        <v>225</v>
      </c>
      <c r="AK10" s="380">
        <v>5347</v>
      </c>
      <c r="AL10" s="381">
        <v>0.72</v>
      </c>
      <c r="AM10" s="169">
        <v>1.6</v>
      </c>
      <c r="AN10" s="209">
        <v>6.1</v>
      </c>
      <c r="AO10" s="345">
        <v>1630</v>
      </c>
      <c r="AP10" s="346">
        <v>9.8</v>
      </c>
      <c r="AQ10" s="262" t="s">
        <v>202</v>
      </c>
      <c r="AR10" s="468">
        <v>-0.9</v>
      </c>
      <c r="AS10" s="110" t="s">
        <v>273</v>
      </c>
    </row>
    <row r="11" spans="3:45" ht="24" customHeight="1" hidden="1">
      <c r="C11" s="110" t="s">
        <v>188</v>
      </c>
      <c r="D11" s="142">
        <v>496.8772</v>
      </c>
      <c r="E11" s="358">
        <v>0</v>
      </c>
      <c r="F11" s="420">
        <v>277.8659</v>
      </c>
      <c r="G11" s="421">
        <v>-1.1</v>
      </c>
      <c r="H11" s="144">
        <v>22.011400000000002</v>
      </c>
      <c r="I11" s="358">
        <v>-18.9</v>
      </c>
      <c r="J11" s="420">
        <v>74.6022</v>
      </c>
      <c r="K11" s="421">
        <v>4</v>
      </c>
      <c r="L11" s="144">
        <v>36.9459</v>
      </c>
      <c r="M11" s="358">
        <v>-6.3</v>
      </c>
      <c r="N11" s="430">
        <v>1.1</v>
      </c>
      <c r="O11" s="424">
        <v>513.3064</v>
      </c>
      <c r="P11" s="357">
        <v>1</v>
      </c>
      <c r="Q11" s="434">
        <v>1</v>
      </c>
      <c r="R11" s="362" t="s">
        <v>201</v>
      </c>
      <c r="S11" s="39" t="s">
        <v>201</v>
      </c>
      <c r="T11" s="65">
        <v>-2.1</v>
      </c>
      <c r="U11" s="415">
        <v>-4.3</v>
      </c>
      <c r="V11" s="59">
        <v>0.7</v>
      </c>
      <c r="W11" s="70">
        <v>-6.8</v>
      </c>
      <c r="X11" s="400">
        <v>-1.5264506821166606</v>
      </c>
      <c r="Y11" s="161">
        <v>-5.1</v>
      </c>
      <c r="Z11" s="398">
        <v>8</v>
      </c>
      <c r="AA11" s="110" t="s">
        <v>188</v>
      </c>
      <c r="AB11" s="277" t="s">
        <v>201</v>
      </c>
      <c r="AC11" s="263" t="s">
        <v>201</v>
      </c>
      <c r="AD11" s="355">
        <v>3.5</v>
      </c>
      <c r="AE11" s="37">
        <v>3.5</v>
      </c>
      <c r="AF11" s="367">
        <v>3.5</v>
      </c>
      <c r="AG11" s="296">
        <v>6.8</v>
      </c>
      <c r="AH11" s="77">
        <v>7</v>
      </c>
      <c r="AI11" s="368">
        <v>6.6</v>
      </c>
      <c r="AJ11" s="373">
        <v>236</v>
      </c>
      <c r="AK11" s="380">
        <v>5392</v>
      </c>
      <c r="AL11" s="381">
        <v>0.69</v>
      </c>
      <c r="AM11" s="169">
        <v>0.9</v>
      </c>
      <c r="AN11" s="209">
        <v>-0.8</v>
      </c>
      <c r="AO11" s="347">
        <v>1341</v>
      </c>
      <c r="AP11" s="346">
        <v>-17.7</v>
      </c>
      <c r="AQ11" s="340">
        <v>-3</v>
      </c>
      <c r="AR11" s="468">
        <v>16.4</v>
      </c>
      <c r="AS11" s="110" t="s">
        <v>274</v>
      </c>
    </row>
    <row r="12" spans="3:45" ht="24" customHeight="1" hidden="1">
      <c r="C12" s="110" t="s">
        <v>189</v>
      </c>
      <c r="D12" s="142">
        <v>489.43809999999996</v>
      </c>
      <c r="E12" s="358">
        <v>-1.5</v>
      </c>
      <c r="F12" s="420">
        <v>278.5839</v>
      </c>
      <c r="G12" s="421">
        <v>0.3</v>
      </c>
      <c r="H12" s="144">
        <v>19.6844</v>
      </c>
      <c r="I12" s="358">
        <v>-10.6</v>
      </c>
      <c r="J12" s="420">
        <v>68.475</v>
      </c>
      <c r="K12" s="421">
        <v>-8.2</v>
      </c>
      <c r="L12" s="144">
        <v>37.515699999999995</v>
      </c>
      <c r="M12" s="358">
        <v>1.5</v>
      </c>
      <c r="N12" s="430">
        <v>0.2</v>
      </c>
      <c r="O12" s="424">
        <v>503.30440000000004</v>
      </c>
      <c r="P12" s="357">
        <v>-1.9</v>
      </c>
      <c r="Q12" s="434">
        <v>-0.5</v>
      </c>
      <c r="R12" s="362" t="s">
        <v>201</v>
      </c>
      <c r="S12" s="39" t="s">
        <v>201</v>
      </c>
      <c r="T12" s="65">
        <v>-1.3</v>
      </c>
      <c r="U12" s="415">
        <v>-4.4</v>
      </c>
      <c r="V12" s="59">
        <v>0</v>
      </c>
      <c r="W12" s="70">
        <v>-3.1</v>
      </c>
      <c r="X12" s="400">
        <v>-0.0038934391960907533</v>
      </c>
      <c r="Y12" s="161">
        <v>2.2</v>
      </c>
      <c r="Z12" s="398">
        <v>-13.3</v>
      </c>
      <c r="AA12" s="110" t="s">
        <v>189</v>
      </c>
      <c r="AB12" s="277" t="s">
        <v>201</v>
      </c>
      <c r="AC12" s="263" t="s">
        <v>201</v>
      </c>
      <c r="AD12" s="355">
        <v>4.3</v>
      </c>
      <c r="AE12" s="37">
        <v>4.4</v>
      </c>
      <c r="AF12" s="367">
        <v>4.2</v>
      </c>
      <c r="AG12" s="296">
        <v>8.2</v>
      </c>
      <c r="AH12" s="37">
        <v>8.7</v>
      </c>
      <c r="AI12" s="368">
        <v>7.6</v>
      </c>
      <c r="AJ12" s="373">
        <v>294</v>
      </c>
      <c r="AK12" s="380">
        <v>5353</v>
      </c>
      <c r="AL12" s="381">
        <v>0.5</v>
      </c>
      <c r="AM12" s="169">
        <v>-1.7</v>
      </c>
      <c r="AN12" s="209">
        <v>-7.7</v>
      </c>
      <c r="AO12" s="345">
        <v>1180</v>
      </c>
      <c r="AP12" s="346">
        <v>-12.1</v>
      </c>
      <c r="AQ12" s="341" t="s">
        <v>203</v>
      </c>
      <c r="AR12" s="468">
        <v>-1.2</v>
      </c>
      <c r="AS12" s="110" t="s">
        <v>275</v>
      </c>
    </row>
    <row r="13" spans="3:45" ht="24" customHeight="1" hidden="1">
      <c r="C13" s="110" t="s">
        <v>190</v>
      </c>
      <c r="D13" s="142">
        <v>493.0487</v>
      </c>
      <c r="E13" s="358">
        <v>0.7</v>
      </c>
      <c r="F13" s="420">
        <v>281.70340000000004</v>
      </c>
      <c r="G13" s="421">
        <v>1.1</v>
      </c>
      <c r="H13" s="144">
        <v>20.3813</v>
      </c>
      <c r="I13" s="358">
        <v>3.5</v>
      </c>
      <c r="J13" s="420">
        <v>68.068</v>
      </c>
      <c r="K13" s="421">
        <v>-0.6</v>
      </c>
      <c r="L13" s="144">
        <v>37.284800000000004</v>
      </c>
      <c r="M13" s="358">
        <v>-0.6</v>
      </c>
      <c r="N13" s="207">
        <v>0</v>
      </c>
      <c r="O13" s="424">
        <v>499.5442</v>
      </c>
      <c r="P13" s="338">
        <v>-0.7</v>
      </c>
      <c r="Q13" s="435">
        <v>-1.5</v>
      </c>
      <c r="R13" s="362" t="s">
        <v>201</v>
      </c>
      <c r="S13" s="39" t="s">
        <v>201</v>
      </c>
      <c r="T13" s="65">
        <v>-1.2</v>
      </c>
      <c r="U13" s="169">
        <v>-2</v>
      </c>
      <c r="V13" s="59">
        <v>-1.6</v>
      </c>
      <c r="W13" s="70">
        <v>-2</v>
      </c>
      <c r="X13" s="199">
        <v>-1</v>
      </c>
      <c r="Y13" s="161">
        <v>-4.2</v>
      </c>
      <c r="Z13" s="78">
        <v>-3.8</v>
      </c>
      <c r="AA13" s="110" t="s">
        <v>190</v>
      </c>
      <c r="AB13" s="277" t="s">
        <v>201</v>
      </c>
      <c r="AC13" s="263" t="s">
        <v>201</v>
      </c>
      <c r="AD13" s="59">
        <v>4.7</v>
      </c>
      <c r="AE13" s="38">
        <v>4.9</v>
      </c>
      <c r="AF13" s="70">
        <v>4.5</v>
      </c>
      <c r="AG13" s="296">
        <v>9.1</v>
      </c>
      <c r="AH13" s="38">
        <v>10.2</v>
      </c>
      <c r="AI13" s="161">
        <v>8</v>
      </c>
      <c r="AJ13" s="373">
        <v>320</v>
      </c>
      <c r="AK13" s="380">
        <v>5325</v>
      </c>
      <c r="AL13" s="381">
        <v>0.49</v>
      </c>
      <c r="AM13" s="169">
        <v>-1.2</v>
      </c>
      <c r="AN13" s="209">
        <v>0.9</v>
      </c>
      <c r="AO13" s="345">
        <v>1226</v>
      </c>
      <c r="AP13" s="346">
        <v>4</v>
      </c>
      <c r="AQ13" s="263">
        <v>-0.7</v>
      </c>
      <c r="AR13" s="468">
        <v>-3</v>
      </c>
      <c r="AS13" s="110" t="s">
        <v>276</v>
      </c>
    </row>
    <row r="14" spans="3:45" ht="24" customHeight="1" hidden="1">
      <c r="C14" s="110" t="s">
        <v>263</v>
      </c>
      <c r="D14" s="142">
        <v>505.62190000000004</v>
      </c>
      <c r="E14" s="358">
        <v>2.6</v>
      </c>
      <c r="F14" s="420">
        <v>283.7575</v>
      </c>
      <c r="G14" s="421">
        <v>0.7</v>
      </c>
      <c r="H14" s="144">
        <v>20.3609</v>
      </c>
      <c r="I14" s="358">
        <v>-0.1</v>
      </c>
      <c r="J14" s="420">
        <v>72.96310000000001</v>
      </c>
      <c r="K14" s="421">
        <v>7.2</v>
      </c>
      <c r="L14" s="144">
        <v>34.444900000000004</v>
      </c>
      <c r="M14" s="358">
        <v>-7.6</v>
      </c>
      <c r="N14" s="207">
        <v>0.1</v>
      </c>
      <c r="O14" s="424">
        <v>504.11879999999996</v>
      </c>
      <c r="P14" s="338">
        <v>0.9</v>
      </c>
      <c r="Q14" s="435">
        <v>-1.6</v>
      </c>
      <c r="R14" s="362" t="s">
        <v>201</v>
      </c>
      <c r="S14" s="39" t="s">
        <v>201</v>
      </c>
      <c r="T14" s="65">
        <v>-0.5</v>
      </c>
      <c r="U14" s="169">
        <v>-0.8</v>
      </c>
      <c r="V14" s="59">
        <v>-2.6</v>
      </c>
      <c r="W14" s="70">
        <v>-2.2</v>
      </c>
      <c r="X14" s="199">
        <v>-1.6</v>
      </c>
      <c r="Y14" s="161">
        <v>-5.3</v>
      </c>
      <c r="Z14" s="78">
        <v>0.9</v>
      </c>
      <c r="AA14" s="110" t="s">
        <v>263</v>
      </c>
      <c r="AB14" s="277" t="s">
        <v>201</v>
      </c>
      <c r="AC14" s="263" t="s">
        <v>201</v>
      </c>
      <c r="AD14" s="59">
        <v>4.7</v>
      </c>
      <c r="AE14" s="38">
        <v>4.9</v>
      </c>
      <c r="AF14" s="70">
        <v>4.5</v>
      </c>
      <c r="AG14" s="296">
        <v>9.1</v>
      </c>
      <c r="AH14" s="38">
        <v>10.1</v>
      </c>
      <c r="AI14" s="161">
        <v>8.2</v>
      </c>
      <c r="AJ14" s="373">
        <v>319</v>
      </c>
      <c r="AK14" s="380">
        <v>5372</v>
      </c>
      <c r="AL14" s="381">
        <v>0.62</v>
      </c>
      <c r="AM14" s="169">
        <v>0.1</v>
      </c>
      <c r="AN14" s="209">
        <v>3.7</v>
      </c>
      <c r="AO14" s="347">
        <v>1213</v>
      </c>
      <c r="AP14" s="346">
        <v>-1.1</v>
      </c>
      <c r="AQ14" s="263">
        <v>-2.5204825751900017</v>
      </c>
      <c r="AR14" s="468">
        <v>12.2</v>
      </c>
      <c r="AS14" s="110" t="s">
        <v>277</v>
      </c>
    </row>
    <row r="15" spans="3:45" ht="24" customHeight="1" hidden="1">
      <c r="C15" s="110" t="s">
        <v>126</v>
      </c>
      <c r="D15" s="142">
        <v>501.6175</v>
      </c>
      <c r="E15" s="358">
        <v>-0.8</v>
      </c>
      <c r="F15" s="420">
        <v>287.7045</v>
      </c>
      <c r="G15" s="421">
        <v>1.4</v>
      </c>
      <c r="H15" s="144">
        <v>18.7989</v>
      </c>
      <c r="I15" s="358">
        <v>-7.7</v>
      </c>
      <c r="J15" s="420">
        <v>71.2073</v>
      </c>
      <c r="K15" s="421">
        <v>-2.4</v>
      </c>
      <c r="L15" s="144">
        <v>32.8189</v>
      </c>
      <c r="M15" s="358">
        <v>-4.7</v>
      </c>
      <c r="N15" s="207">
        <v>-0.5</v>
      </c>
      <c r="O15" s="424">
        <v>493.6447</v>
      </c>
      <c r="P15" s="338">
        <v>-2.1</v>
      </c>
      <c r="Q15" s="435">
        <v>-1.3</v>
      </c>
      <c r="R15" s="362" t="s">
        <v>13</v>
      </c>
      <c r="S15" s="39" t="s">
        <v>13</v>
      </c>
      <c r="T15" s="65">
        <v>-2.4</v>
      </c>
      <c r="U15" s="169">
        <v>-3.3</v>
      </c>
      <c r="V15" s="59">
        <v>-2.4</v>
      </c>
      <c r="W15" s="70">
        <v>-0.3</v>
      </c>
      <c r="X15" s="199">
        <v>-5</v>
      </c>
      <c r="Y15" s="161">
        <v>-4.8</v>
      </c>
      <c r="Z15" s="78">
        <v>2.5</v>
      </c>
      <c r="AA15" s="110" t="s">
        <v>126</v>
      </c>
      <c r="AB15" s="277" t="s">
        <v>13</v>
      </c>
      <c r="AC15" s="263" t="s">
        <v>13</v>
      </c>
      <c r="AD15" s="59">
        <v>5.2</v>
      </c>
      <c r="AE15" s="38">
        <v>5.3</v>
      </c>
      <c r="AF15" s="70">
        <v>4.9</v>
      </c>
      <c r="AG15" s="296">
        <v>9.8</v>
      </c>
      <c r="AH15" s="38">
        <v>11</v>
      </c>
      <c r="AI15" s="161">
        <v>8.6</v>
      </c>
      <c r="AJ15" s="373">
        <v>348</v>
      </c>
      <c r="AK15" s="380">
        <v>5354</v>
      </c>
      <c r="AL15" s="381">
        <v>0.56</v>
      </c>
      <c r="AM15" s="169">
        <v>-2</v>
      </c>
      <c r="AN15" s="209">
        <v>-5.6</v>
      </c>
      <c r="AO15" s="347">
        <v>1173</v>
      </c>
      <c r="AP15" s="346">
        <v>-3.3</v>
      </c>
      <c r="AQ15" s="263">
        <v>-3.436804352307888</v>
      </c>
      <c r="AR15" s="468">
        <v>4.1</v>
      </c>
      <c r="AS15" s="110" t="s">
        <v>126</v>
      </c>
    </row>
    <row r="16" spans="3:45" ht="24" customHeight="1" hidden="1">
      <c r="C16" s="110" t="s">
        <v>127</v>
      </c>
      <c r="D16" s="453">
        <v>507.0149</v>
      </c>
      <c r="E16" s="421">
        <v>1.1</v>
      </c>
      <c r="F16" s="451">
        <v>291.20309999999995</v>
      </c>
      <c r="G16" s="421">
        <v>1.2</v>
      </c>
      <c r="H16" s="451">
        <v>18.391299999999998</v>
      </c>
      <c r="I16" s="358">
        <v>-2.2</v>
      </c>
      <c r="J16" s="451">
        <v>69.122</v>
      </c>
      <c r="K16" s="421">
        <v>-2.9</v>
      </c>
      <c r="L16" s="448">
        <v>31.0518</v>
      </c>
      <c r="M16" s="358">
        <v>-5.4</v>
      </c>
      <c r="N16" s="207">
        <v>0.7</v>
      </c>
      <c r="O16" s="424">
        <v>489.8752</v>
      </c>
      <c r="P16" s="338">
        <v>-0.8</v>
      </c>
      <c r="Q16" s="435">
        <v>-1.8</v>
      </c>
      <c r="R16" s="362" t="s">
        <v>13</v>
      </c>
      <c r="S16" s="39" t="s">
        <v>13</v>
      </c>
      <c r="T16" s="65">
        <v>0.1</v>
      </c>
      <c r="U16" s="169">
        <v>-3.2</v>
      </c>
      <c r="V16" s="59">
        <v>-2.7</v>
      </c>
      <c r="W16" s="70">
        <v>-2.5</v>
      </c>
      <c r="X16" s="199">
        <v>-7</v>
      </c>
      <c r="Y16" s="161">
        <v>-1.9</v>
      </c>
      <c r="Z16" s="78">
        <v>2.5</v>
      </c>
      <c r="AA16" s="110" t="s">
        <v>127</v>
      </c>
      <c r="AB16" s="277" t="s">
        <v>13</v>
      </c>
      <c r="AC16" s="263" t="s">
        <v>13</v>
      </c>
      <c r="AD16" s="59">
        <v>5.4</v>
      </c>
      <c r="AE16" s="38">
        <v>5.6</v>
      </c>
      <c r="AF16" s="70">
        <v>5.1</v>
      </c>
      <c r="AG16" s="369">
        <v>10</v>
      </c>
      <c r="AH16" s="38">
        <v>11.2</v>
      </c>
      <c r="AI16" s="161">
        <v>8.7</v>
      </c>
      <c r="AJ16" s="373">
        <v>360</v>
      </c>
      <c r="AK16" s="380">
        <v>5329</v>
      </c>
      <c r="AL16" s="381">
        <v>0.56</v>
      </c>
      <c r="AM16" s="169">
        <v>-2.7</v>
      </c>
      <c r="AN16" s="209">
        <v>4</v>
      </c>
      <c r="AO16" s="347">
        <v>1146</v>
      </c>
      <c r="AP16" s="346">
        <v>-2.4</v>
      </c>
      <c r="AQ16" s="263">
        <v>-6.391614670068265</v>
      </c>
      <c r="AR16" s="468">
        <v>-5</v>
      </c>
      <c r="AS16" s="110" t="s">
        <v>127</v>
      </c>
    </row>
    <row r="17" spans="3:45" ht="24" customHeight="1">
      <c r="C17" s="110" t="s">
        <v>128</v>
      </c>
      <c r="D17" s="453">
        <v>517.7129</v>
      </c>
      <c r="E17" s="421">
        <v>2.1</v>
      </c>
      <c r="F17" s="451">
        <v>293.067</v>
      </c>
      <c r="G17" s="421">
        <v>0.6</v>
      </c>
      <c r="H17" s="451">
        <v>18.356900000000003</v>
      </c>
      <c r="I17" s="358">
        <v>-0.2</v>
      </c>
      <c r="J17" s="451">
        <v>73.31569999999999</v>
      </c>
      <c r="K17" s="421">
        <v>6.1</v>
      </c>
      <c r="L17" s="448">
        <v>28.104</v>
      </c>
      <c r="M17" s="358">
        <v>-9.5</v>
      </c>
      <c r="N17" s="207">
        <v>0.8</v>
      </c>
      <c r="O17" s="424">
        <v>493.7475</v>
      </c>
      <c r="P17" s="338">
        <v>0.8</v>
      </c>
      <c r="Q17" s="435">
        <v>-1.3</v>
      </c>
      <c r="R17" s="362" t="s">
        <v>13</v>
      </c>
      <c r="S17" s="39" t="s">
        <v>13</v>
      </c>
      <c r="T17" s="65">
        <v>-0.2</v>
      </c>
      <c r="U17" s="169">
        <v>-1.4</v>
      </c>
      <c r="V17" s="59">
        <v>-2.5</v>
      </c>
      <c r="W17" s="70">
        <v>-2.6</v>
      </c>
      <c r="X17" s="199">
        <v>0.5</v>
      </c>
      <c r="Y17" s="161">
        <v>-3.2</v>
      </c>
      <c r="Z17" s="78">
        <v>-2.5</v>
      </c>
      <c r="AA17" s="110" t="s">
        <v>128</v>
      </c>
      <c r="AB17" s="277" t="s">
        <v>13</v>
      </c>
      <c r="AC17" s="263" t="s">
        <v>13</v>
      </c>
      <c r="AD17" s="59">
        <v>5.1</v>
      </c>
      <c r="AE17" s="38">
        <v>5.3</v>
      </c>
      <c r="AF17" s="70">
        <v>4.8</v>
      </c>
      <c r="AG17" s="369">
        <v>10</v>
      </c>
      <c r="AH17" s="38">
        <v>11.5</v>
      </c>
      <c r="AI17" s="161">
        <v>8.4</v>
      </c>
      <c r="AJ17" s="373">
        <v>342</v>
      </c>
      <c r="AK17" s="380">
        <v>5340</v>
      </c>
      <c r="AL17" s="381">
        <v>0.69</v>
      </c>
      <c r="AM17" s="169">
        <v>-0.9</v>
      </c>
      <c r="AN17" s="209">
        <v>4.2</v>
      </c>
      <c r="AO17" s="347">
        <v>1174</v>
      </c>
      <c r="AP17" s="346">
        <v>2.5</v>
      </c>
      <c r="AQ17" s="263">
        <v>-14.078494790231915</v>
      </c>
      <c r="AR17" s="468">
        <v>-16.8</v>
      </c>
      <c r="AS17" s="110" t="s">
        <v>128</v>
      </c>
    </row>
    <row r="18" spans="3:45" ht="24" customHeight="1">
      <c r="C18" s="110" t="s">
        <v>129</v>
      </c>
      <c r="D18" s="453">
        <v>527.9825999999999</v>
      </c>
      <c r="E18" s="421">
        <v>2</v>
      </c>
      <c r="F18" s="451">
        <v>296.6892</v>
      </c>
      <c r="G18" s="421">
        <v>1.2</v>
      </c>
      <c r="H18" s="451">
        <v>18.661900000000003</v>
      </c>
      <c r="I18" s="358">
        <v>1.7</v>
      </c>
      <c r="J18" s="451">
        <v>78.32539999999999</v>
      </c>
      <c r="K18" s="421">
        <v>6.8</v>
      </c>
      <c r="L18" s="448">
        <v>24.521</v>
      </c>
      <c r="M18" s="358">
        <v>-12.7</v>
      </c>
      <c r="N18" s="207">
        <v>0.5</v>
      </c>
      <c r="O18" s="424">
        <v>498.4906</v>
      </c>
      <c r="P18" s="338">
        <v>1</v>
      </c>
      <c r="Q18" s="435">
        <v>-1</v>
      </c>
      <c r="R18" s="362" t="s">
        <v>12</v>
      </c>
      <c r="S18" s="39" t="s">
        <v>12</v>
      </c>
      <c r="T18" s="65">
        <v>-0.5</v>
      </c>
      <c r="U18" s="169">
        <v>0.3</v>
      </c>
      <c r="V18" s="59">
        <v>-3.4</v>
      </c>
      <c r="W18" s="70">
        <v>-3.2</v>
      </c>
      <c r="X18" s="199">
        <v>-2.1</v>
      </c>
      <c r="Y18" s="161">
        <v>-4.2</v>
      </c>
      <c r="Z18" s="78">
        <v>0.2</v>
      </c>
      <c r="AA18" s="110" t="s">
        <v>129</v>
      </c>
      <c r="AB18" s="277" t="s">
        <v>12</v>
      </c>
      <c r="AC18" s="263" t="s">
        <v>12</v>
      </c>
      <c r="AD18" s="59">
        <v>4.6</v>
      </c>
      <c r="AE18" s="38">
        <v>4.8</v>
      </c>
      <c r="AF18" s="70">
        <v>4.3</v>
      </c>
      <c r="AG18" s="369">
        <v>9.2</v>
      </c>
      <c r="AH18" s="38">
        <v>10.7</v>
      </c>
      <c r="AI18" s="161">
        <v>7.7</v>
      </c>
      <c r="AJ18" s="373">
        <v>308</v>
      </c>
      <c r="AK18" s="380">
        <v>5355</v>
      </c>
      <c r="AL18" s="381">
        <v>0.86</v>
      </c>
      <c r="AM18" s="169" t="s">
        <v>75</v>
      </c>
      <c r="AN18" s="209">
        <v>2.3</v>
      </c>
      <c r="AO18" s="347">
        <v>1193</v>
      </c>
      <c r="AP18" s="346">
        <v>1.7</v>
      </c>
      <c r="AQ18" s="263">
        <v>-13.930176127977106</v>
      </c>
      <c r="AR18" s="468">
        <v>-14.7</v>
      </c>
      <c r="AS18" s="110" t="s">
        <v>129</v>
      </c>
    </row>
    <row r="19" spans="3:45" ht="24" customHeight="1">
      <c r="C19" s="110" t="s">
        <v>130</v>
      </c>
      <c r="D19" s="453">
        <v>540.7069</v>
      </c>
      <c r="E19" s="421">
        <v>2.4</v>
      </c>
      <c r="F19" s="451">
        <v>302.4697</v>
      </c>
      <c r="G19" s="421">
        <v>1.9</v>
      </c>
      <c r="H19" s="451">
        <v>18.4299</v>
      </c>
      <c r="I19" s="358">
        <v>-1.2</v>
      </c>
      <c r="J19" s="451">
        <v>83.57610000000001</v>
      </c>
      <c r="K19" s="421">
        <v>6.7</v>
      </c>
      <c r="L19" s="448">
        <v>23.158099999999997</v>
      </c>
      <c r="M19" s="358">
        <v>-5.6</v>
      </c>
      <c r="N19" s="207">
        <v>0.5</v>
      </c>
      <c r="O19" s="424">
        <v>503.7892</v>
      </c>
      <c r="P19" s="338">
        <v>1.1</v>
      </c>
      <c r="Q19" s="435">
        <v>-1.3</v>
      </c>
      <c r="R19" s="362" t="s">
        <v>12</v>
      </c>
      <c r="S19" s="39" t="s">
        <v>12</v>
      </c>
      <c r="T19" s="65">
        <v>-0.6</v>
      </c>
      <c r="U19" s="169">
        <v>1.2</v>
      </c>
      <c r="V19" s="59">
        <v>0.4</v>
      </c>
      <c r="W19" s="70">
        <v>0.7</v>
      </c>
      <c r="X19" s="199">
        <v>-0.1</v>
      </c>
      <c r="Y19" s="161">
        <v>-2</v>
      </c>
      <c r="Z19" s="78">
        <v>0.1</v>
      </c>
      <c r="AA19" s="110" t="s">
        <v>130</v>
      </c>
      <c r="AB19" s="277" t="s">
        <v>12</v>
      </c>
      <c r="AC19" s="263" t="s">
        <v>12</v>
      </c>
      <c r="AD19" s="59">
        <v>4.3</v>
      </c>
      <c r="AE19" s="38">
        <v>4.5</v>
      </c>
      <c r="AF19" s="70">
        <v>4.1</v>
      </c>
      <c r="AG19" s="369">
        <v>8.5</v>
      </c>
      <c r="AH19" s="38">
        <v>9.6</v>
      </c>
      <c r="AI19" s="161">
        <v>7.4</v>
      </c>
      <c r="AJ19" s="373">
        <v>289</v>
      </c>
      <c r="AK19" s="380">
        <v>5420</v>
      </c>
      <c r="AL19" s="381">
        <v>0.98</v>
      </c>
      <c r="AM19" s="169">
        <v>0.7</v>
      </c>
      <c r="AN19" s="209">
        <v>1.6</v>
      </c>
      <c r="AO19" s="347">
        <v>1249</v>
      </c>
      <c r="AP19" s="346">
        <v>4.7</v>
      </c>
      <c r="AQ19" s="263">
        <v>-2.851704336074093</v>
      </c>
      <c r="AR19" s="468">
        <v>-0.1</v>
      </c>
      <c r="AS19" s="110" t="s">
        <v>130</v>
      </c>
    </row>
    <row r="20" spans="3:45" s="7" customFormat="1" ht="24" customHeight="1">
      <c r="C20" s="110" t="s">
        <v>182</v>
      </c>
      <c r="D20" s="453">
        <v>554.1368</v>
      </c>
      <c r="E20" s="421">
        <v>2.5</v>
      </c>
      <c r="F20" s="451">
        <v>307.8076</v>
      </c>
      <c r="G20" s="421">
        <v>1.8</v>
      </c>
      <c r="H20" s="451">
        <v>18.471799999999998</v>
      </c>
      <c r="I20" s="358">
        <v>0.2</v>
      </c>
      <c r="J20" s="451">
        <v>88.3129</v>
      </c>
      <c r="K20" s="421">
        <v>5.7</v>
      </c>
      <c r="L20" s="448">
        <v>21.047900000000002</v>
      </c>
      <c r="M20" s="358">
        <v>-9.1</v>
      </c>
      <c r="N20" s="207">
        <v>0.8</v>
      </c>
      <c r="O20" s="424">
        <v>512.198</v>
      </c>
      <c r="P20" s="338">
        <v>1.7</v>
      </c>
      <c r="Q20" s="435">
        <v>-0.8</v>
      </c>
      <c r="R20" s="362" t="s">
        <v>12</v>
      </c>
      <c r="S20" s="39" t="s">
        <v>12</v>
      </c>
      <c r="T20" s="65">
        <v>-1.6</v>
      </c>
      <c r="U20" s="169">
        <v>-0.1</v>
      </c>
      <c r="V20" s="59">
        <v>-1.2</v>
      </c>
      <c r="W20" s="70">
        <v>-0.9</v>
      </c>
      <c r="X20" s="199">
        <v>-0.9</v>
      </c>
      <c r="Y20" s="161">
        <v>-2.6</v>
      </c>
      <c r="Z20" s="78">
        <v>-4.2</v>
      </c>
      <c r="AA20" s="110" t="s">
        <v>182</v>
      </c>
      <c r="AB20" s="277" t="s">
        <v>12</v>
      </c>
      <c r="AC20" s="263" t="s">
        <v>12</v>
      </c>
      <c r="AD20" s="59">
        <v>4.1</v>
      </c>
      <c r="AE20" s="38">
        <v>4.2</v>
      </c>
      <c r="AF20" s="70">
        <v>3.9</v>
      </c>
      <c r="AG20" s="369" t="s">
        <v>210</v>
      </c>
      <c r="AH20" s="38">
        <v>8.9</v>
      </c>
      <c r="AI20" s="161">
        <v>7.2</v>
      </c>
      <c r="AJ20" s="373">
        <v>271</v>
      </c>
      <c r="AK20" s="380">
        <v>5486</v>
      </c>
      <c r="AL20" s="381">
        <v>1.06</v>
      </c>
      <c r="AM20" s="169">
        <v>0.1</v>
      </c>
      <c r="AN20" s="209">
        <v>2.6</v>
      </c>
      <c r="AO20" s="347">
        <v>1285</v>
      </c>
      <c r="AP20" s="346">
        <v>2.9</v>
      </c>
      <c r="AQ20" s="263">
        <v>-11.23798631373137</v>
      </c>
      <c r="AR20" s="263">
        <v>1.2</v>
      </c>
      <c r="AS20" s="110" t="s">
        <v>182</v>
      </c>
    </row>
    <row r="21" spans="3:45" ht="24" customHeight="1">
      <c r="C21" s="110" t="s">
        <v>255</v>
      </c>
      <c r="D21" s="453">
        <v>562.7125</v>
      </c>
      <c r="E21" s="161">
        <v>1.5</v>
      </c>
      <c r="F21" s="451">
        <v>312.1412</v>
      </c>
      <c r="G21" s="161">
        <v>1.4</v>
      </c>
      <c r="H21" s="451">
        <v>16.0237</v>
      </c>
      <c r="I21" s="70">
        <v>-13.3</v>
      </c>
      <c r="J21" s="451">
        <v>87.8882</v>
      </c>
      <c r="K21" s="161">
        <v>-0.5</v>
      </c>
      <c r="L21" s="448">
        <v>20.6889</v>
      </c>
      <c r="M21" s="70">
        <v>-1.7</v>
      </c>
      <c r="N21" s="169">
        <v>1.2</v>
      </c>
      <c r="O21" s="424">
        <v>515.0895</v>
      </c>
      <c r="P21" s="70">
        <v>0.6</v>
      </c>
      <c r="Q21" s="437">
        <v>-1</v>
      </c>
      <c r="R21" s="58"/>
      <c r="S21" s="40"/>
      <c r="T21" s="65">
        <v>0.8</v>
      </c>
      <c r="U21" s="169">
        <v>0.5</v>
      </c>
      <c r="V21" s="59">
        <v>-1</v>
      </c>
      <c r="W21" s="70">
        <v>-0.8</v>
      </c>
      <c r="X21" s="199">
        <v>-1.3</v>
      </c>
      <c r="Y21" s="161">
        <v>-0.8</v>
      </c>
      <c r="Z21" s="59">
        <v>-3.7</v>
      </c>
      <c r="AA21" s="110" t="s">
        <v>255</v>
      </c>
      <c r="AB21" s="277"/>
      <c r="AC21" s="263"/>
      <c r="AD21" s="59">
        <v>3.8</v>
      </c>
      <c r="AE21" s="38">
        <v>3.9</v>
      </c>
      <c r="AF21" s="70">
        <v>3.7</v>
      </c>
      <c r="AG21" s="199">
        <v>7.4</v>
      </c>
      <c r="AH21" s="38">
        <v>7.7</v>
      </c>
      <c r="AI21" s="161">
        <v>6.8</v>
      </c>
      <c r="AJ21" s="373">
        <v>255</v>
      </c>
      <c r="AK21" s="380">
        <v>5523</v>
      </c>
      <c r="AL21" s="381">
        <v>1.02</v>
      </c>
      <c r="AM21" s="169">
        <v>-0.3</v>
      </c>
      <c r="AN21" s="65">
        <v>0.4</v>
      </c>
      <c r="AO21" s="347">
        <v>1036</v>
      </c>
      <c r="AP21" s="346">
        <v>-19.4</v>
      </c>
      <c r="AQ21" s="263">
        <v>-3.2</v>
      </c>
      <c r="AR21" s="263">
        <v>7.7</v>
      </c>
      <c r="AS21" s="110" t="s">
        <v>255</v>
      </c>
    </row>
    <row r="22" spans="3:45" ht="24" customHeight="1">
      <c r="C22" s="110"/>
      <c r="D22" s="453"/>
      <c r="E22" s="161"/>
      <c r="F22" s="451"/>
      <c r="G22" s="161"/>
      <c r="H22" s="451"/>
      <c r="I22" s="70"/>
      <c r="J22" s="451"/>
      <c r="K22" s="161"/>
      <c r="L22" s="448"/>
      <c r="M22" s="70"/>
      <c r="N22" s="169"/>
      <c r="O22" s="424"/>
      <c r="P22" s="70"/>
      <c r="Q22" s="437"/>
      <c r="R22" s="58"/>
      <c r="S22" s="40"/>
      <c r="T22" s="65"/>
      <c r="U22" s="169"/>
      <c r="V22" s="59"/>
      <c r="W22" s="70"/>
      <c r="X22" s="199"/>
      <c r="Y22" s="161"/>
      <c r="Z22" s="59"/>
      <c r="AA22" s="110"/>
      <c r="AB22" s="277"/>
      <c r="AC22" s="263"/>
      <c r="AD22" s="59"/>
      <c r="AE22" s="38"/>
      <c r="AF22" s="70"/>
      <c r="AG22" s="199"/>
      <c r="AH22" s="38"/>
      <c r="AI22" s="161"/>
      <c r="AJ22" s="373"/>
      <c r="AK22" s="380"/>
      <c r="AL22" s="381"/>
      <c r="AM22" s="169"/>
      <c r="AN22" s="65"/>
      <c r="AO22" s="347"/>
      <c r="AP22" s="346"/>
      <c r="AQ22" s="342"/>
      <c r="AR22" s="263"/>
      <c r="AS22" s="110"/>
    </row>
    <row r="23" spans="3:45" ht="24" customHeight="1">
      <c r="C23" s="110"/>
      <c r="D23" s="453"/>
      <c r="E23" s="161"/>
      <c r="F23" s="451"/>
      <c r="G23" s="161"/>
      <c r="H23" s="451"/>
      <c r="I23" s="70"/>
      <c r="J23" s="451"/>
      <c r="K23" s="161"/>
      <c r="L23" s="448"/>
      <c r="M23" s="70"/>
      <c r="N23" s="169"/>
      <c r="O23" s="424"/>
      <c r="P23" s="70"/>
      <c r="Q23" s="437"/>
      <c r="R23" s="58"/>
      <c r="S23" s="40"/>
      <c r="T23" s="65"/>
      <c r="U23" s="169"/>
      <c r="V23" s="59"/>
      <c r="W23" s="70"/>
      <c r="X23" s="199"/>
      <c r="Y23" s="161"/>
      <c r="Z23" s="59"/>
      <c r="AA23" s="110"/>
      <c r="AB23" s="277"/>
      <c r="AC23" s="263"/>
      <c r="AD23" s="59"/>
      <c r="AE23" s="38"/>
      <c r="AF23" s="70"/>
      <c r="AG23" s="199"/>
      <c r="AH23" s="38"/>
      <c r="AI23" s="161"/>
      <c r="AJ23" s="373"/>
      <c r="AK23" s="380"/>
      <c r="AL23" s="381"/>
      <c r="AM23" s="169"/>
      <c r="AN23" s="65"/>
      <c r="AO23" s="347"/>
      <c r="AP23" s="346"/>
      <c r="AQ23" s="342"/>
      <c r="AR23" s="263"/>
      <c r="AS23" s="110"/>
    </row>
    <row r="24" spans="3:45" ht="24" customHeight="1" hidden="1">
      <c r="C24" s="110" t="s">
        <v>264</v>
      </c>
      <c r="D24" s="453">
        <v>492.34009999999995</v>
      </c>
      <c r="E24" s="421">
        <v>2.7</v>
      </c>
      <c r="F24" s="451">
        <v>278.27479999999997</v>
      </c>
      <c r="G24" s="421">
        <v>2.5</v>
      </c>
      <c r="H24" s="451">
        <v>26.6873</v>
      </c>
      <c r="I24" s="358">
        <v>11.8</v>
      </c>
      <c r="J24" s="451">
        <v>69.0234</v>
      </c>
      <c r="K24" s="421">
        <v>1.6</v>
      </c>
      <c r="L24" s="448">
        <v>40.8831</v>
      </c>
      <c r="M24" s="358">
        <v>5.7</v>
      </c>
      <c r="N24" s="207">
        <v>-0.5</v>
      </c>
      <c r="O24" s="424">
        <v>504.2619</v>
      </c>
      <c r="P24" s="338">
        <v>2.2</v>
      </c>
      <c r="Q24" s="435">
        <v>-0.6</v>
      </c>
      <c r="R24" s="362" t="s">
        <v>13</v>
      </c>
      <c r="S24" s="39" t="s">
        <v>13</v>
      </c>
      <c r="T24" s="65">
        <v>-0.1</v>
      </c>
      <c r="U24" s="169"/>
      <c r="V24" s="59">
        <v>3.1</v>
      </c>
      <c r="W24" s="70">
        <v>1.8</v>
      </c>
      <c r="X24" s="199">
        <v>4.1269939938725315</v>
      </c>
      <c r="Y24" s="161">
        <v>0.2</v>
      </c>
      <c r="Z24" s="59"/>
      <c r="AA24" s="110" t="s">
        <v>264</v>
      </c>
      <c r="AB24" s="277" t="s">
        <v>13</v>
      </c>
      <c r="AC24" s="263" t="s">
        <v>13</v>
      </c>
      <c r="AD24" s="59">
        <v>3.4</v>
      </c>
      <c r="AE24" s="38">
        <v>3.4</v>
      </c>
      <c r="AF24" s="70">
        <v>3.3</v>
      </c>
      <c r="AG24" s="370">
        <v>6.6</v>
      </c>
      <c r="AH24" s="38">
        <v>6.8</v>
      </c>
      <c r="AI24" s="161">
        <v>6.7</v>
      </c>
      <c r="AJ24" s="373">
        <v>225</v>
      </c>
      <c r="AK24" s="380">
        <v>5322</v>
      </c>
      <c r="AL24" s="381">
        <v>0.7</v>
      </c>
      <c r="AM24" s="169">
        <v>1.1</v>
      </c>
      <c r="AN24" s="65">
        <v>6.2</v>
      </c>
      <c r="AO24" s="347">
        <v>1643</v>
      </c>
      <c r="AP24" s="346">
        <v>11.8</v>
      </c>
      <c r="AQ24" s="342">
        <v>1.1</v>
      </c>
      <c r="AR24" s="468">
        <v>-1.8</v>
      </c>
      <c r="AS24" s="110" t="s">
        <v>264</v>
      </c>
    </row>
    <row r="25" spans="3:45" ht="24" customHeight="1" hidden="1">
      <c r="C25" s="110" t="s">
        <v>265</v>
      </c>
      <c r="D25" s="453">
        <v>500.0723</v>
      </c>
      <c r="E25" s="421">
        <v>1.6</v>
      </c>
      <c r="F25" s="451">
        <v>280.3527</v>
      </c>
      <c r="G25" s="421">
        <v>0.7</v>
      </c>
      <c r="H25" s="451">
        <v>23.468700000000002</v>
      </c>
      <c r="I25" s="358">
        <v>-12.1</v>
      </c>
      <c r="J25" s="451">
        <v>74.795</v>
      </c>
      <c r="K25" s="421">
        <v>8.4</v>
      </c>
      <c r="L25" s="448">
        <v>37.7473</v>
      </c>
      <c r="M25" s="358">
        <v>-7.7</v>
      </c>
      <c r="N25" s="207">
        <v>1</v>
      </c>
      <c r="O25" s="424">
        <v>515.2491</v>
      </c>
      <c r="P25" s="338">
        <v>2.2</v>
      </c>
      <c r="Q25" s="435">
        <v>0.6</v>
      </c>
      <c r="R25" s="362" t="s">
        <v>13</v>
      </c>
      <c r="S25" s="39" t="s">
        <v>13</v>
      </c>
      <c r="T25" s="65">
        <v>-0.2</v>
      </c>
      <c r="U25" s="169">
        <f>99.3-100</f>
        <v>-0.7000000000000028</v>
      </c>
      <c r="V25" s="59">
        <v>4</v>
      </c>
      <c r="W25" s="70">
        <v>-1.9</v>
      </c>
      <c r="X25" s="199">
        <v>1.0042828797998737</v>
      </c>
      <c r="Y25" s="161">
        <v>-2.8</v>
      </c>
      <c r="Z25" s="398">
        <v>-3.9</v>
      </c>
      <c r="AA25" s="110" t="s">
        <v>265</v>
      </c>
      <c r="AB25" s="277" t="s">
        <v>13</v>
      </c>
      <c r="AC25" s="263" t="s">
        <v>13</v>
      </c>
      <c r="AD25" s="59">
        <v>3.4</v>
      </c>
      <c r="AE25" s="38">
        <v>3.3</v>
      </c>
      <c r="AF25" s="70">
        <v>3.4</v>
      </c>
      <c r="AG25" s="370">
        <v>6.7</v>
      </c>
      <c r="AH25" s="38">
        <v>6.9</v>
      </c>
      <c r="AI25" s="161">
        <v>6.3</v>
      </c>
      <c r="AJ25" s="373">
        <v>230</v>
      </c>
      <c r="AK25" s="380">
        <v>5391</v>
      </c>
      <c r="AL25" s="381">
        <v>0.72</v>
      </c>
      <c r="AM25" s="169">
        <v>1.6</v>
      </c>
      <c r="AN25" s="65">
        <v>1.5</v>
      </c>
      <c r="AO25" s="347">
        <v>1387</v>
      </c>
      <c r="AP25" s="346">
        <v>-15.6</v>
      </c>
      <c r="AQ25" s="263">
        <v>-6.9</v>
      </c>
      <c r="AR25" s="468">
        <v>11</v>
      </c>
      <c r="AS25" s="110" t="s">
        <v>265</v>
      </c>
    </row>
    <row r="26" spans="3:45" ht="24" customHeight="1" hidden="1">
      <c r="C26" s="110" t="s">
        <v>266</v>
      </c>
      <c r="D26" s="453">
        <v>489.8241</v>
      </c>
      <c r="E26" s="421">
        <v>-2</v>
      </c>
      <c r="F26" s="451">
        <v>277.9064</v>
      </c>
      <c r="G26" s="421">
        <v>-0.9</v>
      </c>
      <c r="H26" s="451">
        <v>20.1122</v>
      </c>
      <c r="I26" s="358">
        <v>-14.3</v>
      </c>
      <c r="J26" s="451">
        <v>69.9117</v>
      </c>
      <c r="K26" s="421">
        <v>-6.5</v>
      </c>
      <c r="L26" s="448">
        <v>36.166</v>
      </c>
      <c r="M26" s="358">
        <v>-4.2</v>
      </c>
      <c r="N26" s="207">
        <v>0.4</v>
      </c>
      <c r="O26" s="424">
        <v>504.84290000000004</v>
      </c>
      <c r="P26" s="338">
        <v>-2</v>
      </c>
      <c r="Q26" s="435">
        <v>0</v>
      </c>
      <c r="R26" s="362" t="s">
        <v>13</v>
      </c>
      <c r="S26" s="39" t="s">
        <v>13</v>
      </c>
      <c r="T26" s="65">
        <v>-2.2</v>
      </c>
      <c r="U26" s="169">
        <f>94.5-100</f>
        <v>-5.5</v>
      </c>
      <c r="V26" s="59">
        <v>-0.1</v>
      </c>
      <c r="W26" s="70">
        <v>-5</v>
      </c>
      <c r="X26" s="199">
        <v>-0.17405859446236605</v>
      </c>
      <c r="Y26" s="161">
        <v>2.7</v>
      </c>
      <c r="Z26" s="398">
        <v>-10.3</v>
      </c>
      <c r="AA26" s="110" t="s">
        <v>266</v>
      </c>
      <c r="AB26" s="277" t="s">
        <v>13</v>
      </c>
      <c r="AC26" s="263" t="s">
        <v>13</v>
      </c>
      <c r="AD26" s="59">
        <v>4.1</v>
      </c>
      <c r="AE26" s="38">
        <v>4.2</v>
      </c>
      <c r="AF26" s="70">
        <v>4</v>
      </c>
      <c r="AG26" s="370">
        <v>7.7</v>
      </c>
      <c r="AH26" s="38">
        <v>8.2</v>
      </c>
      <c r="AI26" s="161">
        <v>7.3</v>
      </c>
      <c r="AJ26" s="373">
        <v>279</v>
      </c>
      <c r="AK26" s="380">
        <v>5368</v>
      </c>
      <c r="AL26" s="381">
        <v>0.53</v>
      </c>
      <c r="AM26" s="169">
        <v>-1.3</v>
      </c>
      <c r="AN26" s="65">
        <v>-7.6</v>
      </c>
      <c r="AO26" s="347">
        <v>1198</v>
      </c>
      <c r="AP26" s="346">
        <v>-13.6</v>
      </c>
      <c r="AQ26" s="263">
        <v>-0.1</v>
      </c>
      <c r="AR26" s="468">
        <v>15.3</v>
      </c>
      <c r="AS26" s="110" t="s">
        <v>266</v>
      </c>
    </row>
    <row r="27" spans="3:45" ht="24" customHeight="1" hidden="1">
      <c r="C27" s="110" t="s">
        <v>267</v>
      </c>
      <c r="D27" s="453">
        <v>489.13</v>
      </c>
      <c r="E27" s="421">
        <v>-0.1</v>
      </c>
      <c r="F27" s="451">
        <v>280.69259999999997</v>
      </c>
      <c r="G27" s="421">
        <v>1</v>
      </c>
      <c r="H27" s="451">
        <v>20.148</v>
      </c>
      <c r="I27" s="358">
        <v>0.2</v>
      </c>
      <c r="J27" s="451">
        <v>66.87769999999999</v>
      </c>
      <c r="K27" s="421">
        <v>-4.3</v>
      </c>
      <c r="L27" s="448">
        <v>38.2158</v>
      </c>
      <c r="M27" s="358">
        <v>5.7</v>
      </c>
      <c r="N27" s="207">
        <v>-0.1</v>
      </c>
      <c r="O27" s="424">
        <v>497.62859999999995</v>
      </c>
      <c r="P27" s="338">
        <v>-1.4</v>
      </c>
      <c r="Q27" s="435">
        <v>-1.3</v>
      </c>
      <c r="R27" s="362" t="s">
        <v>13</v>
      </c>
      <c r="S27" s="39" t="s">
        <v>13</v>
      </c>
      <c r="T27" s="65">
        <v>-1.2</v>
      </c>
      <c r="U27" s="169">
        <v>-2.7</v>
      </c>
      <c r="V27" s="59">
        <v>-2</v>
      </c>
      <c r="W27" s="70">
        <v>-2.9</v>
      </c>
      <c r="X27" s="199">
        <v>-1.4</v>
      </c>
      <c r="Y27" s="161">
        <v>-4.7</v>
      </c>
      <c r="Z27" s="78">
        <v>0.2</v>
      </c>
      <c r="AA27" s="110" t="s">
        <v>267</v>
      </c>
      <c r="AB27" s="277" t="s">
        <v>13</v>
      </c>
      <c r="AC27" s="263" t="s">
        <v>13</v>
      </c>
      <c r="AD27" s="59">
        <v>4.7</v>
      </c>
      <c r="AE27" s="38">
        <v>4.8</v>
      </c>
      <c r="AF27" s="70">
        <v>4.5</v>
      </c>
      <c r="AG27" s="199">
        <v>9.1</v>
      </c>
      <c r="AH27" s="38">
        <v>10.3</v>
      </c>
      <c r="AI27" s="161">
        <v>8.2</v>
      </c>
      <c r="AJ27" s="373">
        <v>317</v>
      </c>
      <c r="AK27" s="380">
        <v>5331</v>
      </c>
      <c r="AL27" s="381">
        <v>0.48</v>
      </c>
      <c r="AM27" s="169">
        <v>-1.5</v>
      </c>
      <c r="AN27" s="65">
        <v>-1.5</v>
      </c>
      <c r="AO27" s="347">
        <v>1215</v>
      </c>
      <c r="AP27" s="346">
        <v>1.4</v>
      </c>
      <c r="AQ27" s="263">
        <v>3.6</v>
      </c>
      <c r="AR27" s="468">
        <v>-19.1</v>
      </c>
      <c r="AS27" s="110" t="s">
        <v>267</v>
      </c>
    </row>
    <row r="28" spans="3:45" ht="24" customHeight="1" hidden="1">
      <c r="C28" s="110" t="s">
        <v>268</v>
      </c>
      <c r="D28" s="453">
        <v>503.1198</v>
      </c>
      <c r="E28" s="421">
        <v>2.9</v>
      </c>
      <c r="F28" s="451">
        <v>282.7722</v>
      </c>
      <c r="G28" s="421">
        <v>0.7</v>
      </c>
      <c r="H28" s="451">
        <v>20.3217</v>
      </c>
      <c r="I28" s="358">
        <v>0.9</v>
      </c>
      <c r="J28" s="451">
        <v>71.90010000000001</v>
      </c>
      <c r="K28" s="421">
        <v>7.5</v>
      </c>
      <c r="L28" s="448">
        <v>34.4123</v>
      </c>
      <c r="M28" s="358">
        <v>-10</v>
      </c>
      <c r="N28" s="207">
        <v>0.5</v>
      </c>
      <c r="O28" s="424">
        <v>502.98990000000003</v>
      </c>
      <c r="P28" s="338">
        <v>1.1</v>
      </c>
      <c r="Q28" s="435">
        <v>-1.7</v>
      </c>
      <c r="R28" s="362" t="s">
        <v>13</v>
      </c>
      <c r="S28" s="39" t="s">
        <v>13</v>
      </c>
      <c r="T28" s="65">
        <v>-0.9</v>
      </c>
      <c r="U28" s="169">
        <v>-1.5</v>
      </c>
      <c r="V28" s="59">
        <v>-1.9</v>
      </c>
      <c r="W28" s="70">
        <v>-1.8</v>
      </c>
      <c r="X28" s="199">
        <v>-2</v>
      </c>
      <c r="Y28" s="161">
        <v>-5.1</v>
      </c>
      <c r="Z28" s="78">
        <v>3.1</v>
      </c>
      <c r="AA28" s="110" t="s">
        <v>268</v>
      </c>
      <c r="AB28" s="277" t="s">
        <v>13</v>
      </c>
      <c r="AC28" s="263" t="s">
        <v>13</v>
      </c>
      <c r="AD28" s="59">
        <v>4.7</v>
      </c>
      <c r="AE28" s="38">
        <v>4.9</v>
      </c>
      <c r="AF28" s="70">
        <v>4.5</v>
      </c>
      <c r="AG28" s="199">
        <v>9.2</v>
      </c>
      <c r="AH28" s="38">
        <v>10.4</v>
      </c>
      <c r="AI28" s="161">
        <v>7.9</v>
      </c>
      <c r="AJ28" s="373">
        <v>320</v>
      </c>
      <c r="AK28" s="380">
        <v>5356</v>
      </c>
      <c r="AL28" s="381">
        <v>0.59</v>
      </c>
      <c r="AM28" s="169">
        <v>0.1</v>
      </c>
      <c r="AN28" s="65">
        <v>4.4</v>
      </c>
      <c r="AO28" s="347">
        <v>1230</v>
      </c>
      <c r="AP28" s="346">
        <v>1.3</v>
      </c>
      <c r="AQ28" s="263">
        <v>-6.725076187118134</v>
      </c>
      <c r="AR28" s="468">
        <v>22.2</v>
      </c>
      <c r="AS28" s="110" t="s">
        <v>268</v>
      </c>
    </row>
    <row r="29" spans="3:45" ht="24" customHeight="1" hidden="1">
      <c r="C29" s="110" t="s">
        <v>122</v>
      </c>
      <c r="D29" s="453">
        <v>504.0475</v>
      </c>
      <c r="E29" s="421">
        <v>0.2</v>
      </c>
      <c r="F29" s="451">
        <v>287.39140000000003</v>
      </c>
      <c r="G29" s="421">
        <v>1.6</v>
      </c>
      <c r="H29" s="451">
        <v>19.2484</v>
      </c>
      <c r="I29" s="358">
        <v>-5.3</v>
      </c>
      <c r="J29" s="451">
        <v>72.8538</v>
      </c>
      <c r="K29" s="421">
        <v>1.3</v>
      </c>
      <c r="L29" s="448">
        <v>33.3856</v>
      </c>
      <c r="M29" s="358">
        <v>-3</v>
      </c>
      <c r="N29" s="207">
        <v>-0.8</v>
      </c>
      <c r="O29" s="424">
        <v>497.7197</v>
      </c>
      <c r="P29" s="338">
        <v>-1</v>
      </c>
      <c r="Q29" s="435">
        <v>-1.2</v>
      </c>
      <c r="R29" s="362" t="s">
        <v>13</v>
      </c>
      <c r="S29" s="39" t="s">
        <v>13</v>
      </c>
      <c r="T29" s="65">
        <v>-1.7</v>
      </c>
      <c r="U29" s="169">
        <v>-1.9</v>
      </c>
      <c r="V29" s="59">
        <v>-2.8</v>
      </c>
      <c r="W29" s="70">
        <v>-0.4</v>
      </c>
      <c r="X29" s="199">
        <v>-2.2</v>
      </c>
      <c r="Y29" s="161">
        <v>-5.2</v>
      </c>
      <c r="Z29" s="78">
        <v>-0.3</v>
      </c>
      <c r="AA29" s="110" t="s">
        <v>122</v>
      </c>
      <c r="AB29" s="277" t="s">
        <v>13</v>
      </c>
      <c r="AC29" s="263" t="s">
        <v>13</v>
      </c>
      <c r="AD29" s="59">
        <v>5</v>
      </c>
      <c r="AE29" s="38">
        <v>5.2</v>
      </c>
      <c r="AF29" s="70">
        <v>4.8</v>
      </c>
      <c r="AG29" s="199">
        <v>9.6</v>
      </c>
      <c r="AH29" s="38">
        <v>10.7</v>
      </c>
      <c r="AI29" s="161">
        <v>8.4</v>
      </c>
      <c r="AJ29" s="373">
        <v>340</v>
      </c>
      <c r="AK29" s="380">
        <v>5369</v>
      </c>
      <c r="AL29" s="381">
        <v>0.59</v>
      </c>
      <c r="AM29" s="169">
        <v>-1.6</v>
      </c>
      <c r="AN29" s="65">
        <v>-4.1</v>
      </c>
      <c r="AO29" s="347">
        <v>1174</v>
      </c>
      <c r="AP29" s="346">
        <v>-4.6</v>
      </c>
      <c r="AQ29" s="263">
        <v>1.037517842248036</v>
      </c>
      <c r="AR29" s="468">
        <v>2.1</v>
      </c>
      <c r="AS29" s="110" t="s">
        <v>122</v>
      </c>
    </row>
    <row r="30" spans="3:45" ht="24" customHeight="1" hidden="1">
      <c r="C30" s="110" t="s">
        <v>123</v>
      </c>
      <c r="D30" s="453">
        <v>505.36940000000004</v>
      </c>
      <c r="E30" s="421">
        <v>0.3</v>
      </c>
      <c r="F30" s="451">
        <v>290.5437</v>
      </c>
      <c r="G30" s="421">
        <v>1.1</v>
      </c>
      <c r="H30" s="451">
        <v>18.478</v>
      </c>
      <c r="I30" s="358">
        <v>-4</v>
      </c>
      <c r="J30" s="451">
        <v>69.0336</v>
      </c>
      <c r="K30" s="421">
        <v>-5.2</v>
      </c>
      <c r="L30" s="448">
        <v>31.7922</v>
      </c>
      <c r="M30" s="358">
        <v>-4.8</v>
      </c>
      <c r="N30" s="207">
        <v>0.7</v>
      </c>
      <c r="O30" s="424">
        <v>491.3122</v>
      </c>
      <c r="P30" s="338">
        <v>-1.3</v>
      </c>
      <c r="Q30" s="435">
        <v>-1.5</v>
      </c>
      <c r="R30" s="362" t="s">
        <v>13</v>
      </c>
      <c r="S30" s="39" t="s">
        <v>13</v>
      </c>
      <c r="T30" s="65">
        <v>0.1</v>
      </c>
      <c r="U30" s="169">
        <v>-3.9</v>
      </c>
      <c r="V30" s="59">
        <v>-2.7</v>
      </c>
      <c r="W30" s="70">
        <v>-2.3</v>
      </c>
      <c r="X30" s="199">
        <v>-9.7</v>
      </c>
      <c r="Y30" s="161">
        <v>-2.1</v>
      </c>
      <c r="Z30" s="78">
        <v>0</v>
      </c>
      <c r="AA30" s="110" t="s">
        <v>123</v>
      </c>
      <c r="AB30" s="277" t="s">
        <v>13</v>
      </c>
      <c r="AC30" s="263" t="s">
        <v>13</v>
      </c>
      <c r="AD30" s="59">
        <v>5.4</v>
      </c>
      <c r="AE30" s="38">
        <v>5.5</v>
      </c>
      <c r="AF30" s="70">
        <v>5.1</v>
      </c>
      <c r="AG30" s="199">
        <v>9.9</v>
      </c>
      <c r="AH30" s="38">
        <v>11.1</v>
      </c>
      <c r="AI30" s="161">
        <v>8.7</v>
      </c>
      <c r="AJ30" s="373">
        <v>359</v>
      </c>
      <c r="AK30" s="380">
        <v>5331</v>
      </c>
      <c r="AL30" s="381">
        <v>0.54</v>
      </c>
      <c r="AM30" s="169">
        <v>-2.9</v>
      </c>
      <c r="AN30" s="65">
        <v>1.1</v>
      </c>
      <c r="AO30" s="347">
        <v>1151</v>
      </c>
      <c r="AP30" s="346">
        <v>-1.9</v>
      </c>
      <c r="AQ30" s="263">
        <v>-5.610222863863015</v>
      </c>
      <c r="AR30" s="468">
        <v>-0.4</v>
      </c>
      <c r="AS30" s="110" t="s">
        <v>123</v>
      </c>
    </row>
    <row r="31" spans="3:45" ht="24" customHeight="1">
      <c r="C31" s="110" t="s">
        <v>124</v>
      </c>
      <c r="D31" s="453">
        <v>512.513</v>
      </c>
      <c r="E31" s="421">
        <v>1.4</v>
      </c>
      <c r="F31" s="451">
        <v>291.73109999999997</v>
      </c>
      <c r="G31" s="421">
        <v>0.4</v>
      </c>
      <c r="H31" s="451">
        <v>18.2943</v>
      </c>
      <c r="I31" s="358">
        <v>-1</v>
      </c>
      <c r="J31" s="451">
        <v>72.07310000000001</v>
      </c>
      <c r="K31" s="421">
        <v>4.4</v>
      </c>
      <c r="L31" s="448">
        <v>28.3551</v>
      </c>
      <c r="M31" s="358">
        <v>-10.8</v>
      </c>
      <c r="N31" s="207">
        <v>0.7</v>
      </c>
      <c r="O31" s="424">
        <v>490.294</v>
      </c>
      <c r="P31" s="431">
        <v>-0.2</v>
      </c>
      <c r="Q31" s="435">
        <v>-1.6</v>
      </c>
      <c r="R31" s="362" t="s">
        <v>13</v>
      </c>
      <c r="S31" s="39" t="s">
        <v>13</v>
      </c>
      <c r="T31" s="65">
        <v>-1</v>
      </c>
      <c r="U31" s="169">
        <v>-1.9</v>
      </c>
      <c r="V31" s="59">
        <v>-2.8</v>
      </c>
      <c r="W31" s="70">
        <v>-2.8</v>
      </c>
      <c r="X31" s="199">
        <v>0.4</v>
      </c>
      <c r="Y31" s="161">
        <v>-3.2</v>
      </c>
      <c r="Z31" s="59">
        <v>-1.7</v>
      </c>
      <c r="AA31" s="110" t="s">
        <v>124</v>
      </c>
      <c r="AB31" s="277" t="s">
        <v>13</v>
      </c>
      <c r="AC31" s="263" t="s">
        <v>13</v>
      </c>
      <c r="AD31" s="59">
        <v>5.3</v>
      </c>
      <c r="AE31" s="38">
        <v>5.5</v>
      </c>
      <c r="AF31" s="70">
        <v>4.9</v>
      </c>
      <c r="AG31" s="199">
        <v>10.1</v>
      </c>
      <c r="AH31" s="38">
        <v>11.6</v>
      </c>
      <c r="AI31" s="161">
        <v>8.6</v>
      </c>
      <c r="AJ31" s="373">
        <v>350</v>
      </c>
      <c r="AK31" s="380">
        <v>5335</v>
      </c>
      <c r="AL31" s="381">
        <v>0.64</v>
      </c>
      <c r="AM31" s="169">
        <v>-0.7</v>
      </c>
      <c r="AN31" s="65">
        <v>4.6</v>
      </c>
      <c r="AO31" s="347">
        <v>1160</v>
      </c>
      <c r="AP31" s="346">
        <v>0.8</v>
      </c>
      <c r="AQ31" s="263">
        <v>-12.89304488708106</v>
      </c>
      <c r="AR31" s="468">
        <v>-14.8</v>
      </c>
      <c r="AS31" s="110" t="s">
        <v>124</v>
      </c>
    </row>
    <row r="32" spans="3:45" ht="24" customHeight="1">
      <c r="C32" s="110" t="s">
        <v>125</v>
      </c>
      <c r="D32" s="453">
        <v>526.5776999999999</v>
      </c>
      <c r="E32" s="421">
        <v>2.7</v>
      </c>
      <c r="F32" s="451">
        <v>296.4378</v>
      </c>
      <c r="G32" s="421">
        <v>1.6</v>
      </c>
      <c r="H32" s="451">
        <v>18.635</v>
      </c>
      <c r="I32" s="358">
        <v>1.9</v>
      </c>
      <c r="J32" s="451">
        <v>76.1085</v>
      </c>
      <c r="K32" s="421">
        <v>5.6</v>
      </c>
      <c r="L32" s="448">
        <v>25.8154</v>
      </c>
      <c r="M32" s="358">
        <v>-9</v>
      </c>
      <c r="N32" s="207">
        <v>0.8</v>
      </c>
      <c r="O32" s="424">
        <v>498.32840000000004</v>
      </c>
      <c r="P32" s="431">
        <v>1.6</v>
      </c>
      <c r="Q32" s="435">
        <v>-1.1</v>
      </c>
      <c r="R32" s="362" t="s">
        <v>13</v>
      </c>
      <c r="S32" s="39" t="s">
        <v>13</v>
      </c>
      <c r="T32" s="65">
        <v>0.4</v>
      </c>
      <c r="U32" s="169">
        <v>1</v>
      </c>
      <c r="V32" s="59">
        <v>-2.9</v>
      </c>
      <c r="W32" s="70">
        <v>-2.8</v>
      </c>
      <c r="X32" s="199">
        <v>-1.2</v>
      </c>
      <c r="Y32" s="161">
        <v>-3.5</v>
      </c>
      <c r="Z32" s="59">
        <v>1.1</v>
      </c>
      <c r="AA32" s="110" t="s">
        <v>125</v>
      </c>
      <c r="AB32" s="277" t="s">
        <v>13</v>
      </c>
      <c r="AC32" s="263" t="s">
        <v>13</v>
      </c>
      <c r="AD32" s="59">
        <v>4.7</v>
      </c>
      <c r="AE32" s="38">
        <v>4.9</v>
      </c>
      <c r="AF32" s="70">
        <v>4.4</v>
      </c>
      <c r="AG32" s="199">
        <v>9.5</v>
      </c>
      <c r="AH32" s="38">
        <v>10.9</v>
      </c>
      <c r="AI32" s="161">
        <v>8.3</v>
      </c>
      <c r="AJ32" s="373">
        <v>313</v>
      </c>
      <c r="AK32" s="380">
        <v>5355</v>
      </c>
      <c r="AL32" s="381">
        <v>0.83</v>
      </c>
      <c r="AM32" s="169">
        <v>-0.7</v>
      </c>
      <c r="AN32" s="65">
        <v>3.3</v>
      </c>
      <c r="AO32" s="347">
        <v>1189</v>
      </c>
      <c r="AP32" s="346">
        <v>2.5</v>
      </c>
      <c r="AQ32" s="263">
        <v>-14.738891260239617</v>
      </c>
      <c r="AR32" s="468">
        <v>-15.8</v>
      </c>
      <c r="AS32" s="110" t="s">
        <v>125</v>
      </c>
    </row>
    <row r="33" spans="3:45" ht="24" customHeight="1">
      <c r="C33" s="110" t="s">
        <v>135</v>
      </c>
      <c r="D33" s="453">
        <v>536.7622</v>
      </c>
      <c r="E33" s="421">
        <v>1.9</v>
      </c>
      <c r="F33" s="451">
        <v>300.39029999999997</v>
      </c>
      <c r="G33" s="421">
        <v>1.3</v>
      </c>
      <c r="H33" s="451">
        <v>18.354599999999998</v>
      </c>
      <c r="I33" s="358">
        <v>-1.5</v>
      </c>
      <c r="J33" s="451">
        <v>83.0872</v>
      </c>
      <c r="K33" s="421">
        <v>9.2</v>
      </c>
      <c r="L33" s="448">
        <v>23.203599999999998</v>
      </c>
      <c r="M33" s="358">
        <v>-10.1</v>
      </c>
      <c r="N33" s="207">
        <v>0.3</v>
      </c>
      <c r="O33" s="424">
        <v>501.73440000000005</v>
      </c>
      <c r="P33" s="431">
        <v>0.7</v>
      </c>
      <c r="Q33" s="435">
        <v>-1.2</v>
      </c>
      <c r="R33" s="362" t="s">
        <v>12</v>
      </c>
      <c r="S33" s="39" t="s">
        <v>12</v>
      </c>
      <c r="T33" s="65">
        <v>-0.4</v>
      </c>
      <c r="U33" s="169">
        <v>1</v>
      </c>
      <c r="V33" s="59">
        <v>-0.5</v>
      </c>
      <c r="W33" s="70">
        <v>-0.2</v>
      </c>
      <c r="X33" s="199">
        <v>-0.5</v>
      </c>
      <c r="Y33" s="161">
        <v>-2.6</v>
      </c>
      <c r="Z33" s="59">
        <v>-0.4</v>
      </c>
      <c r="AA33" s="110" t="s">
        <v>135</v>
      </c>
      <c r="AB33" s="277" t="s">
        <v>12</v>
      </c>
      <c r="AC33" s="263" t="s">
        <v>12</v>
      </c>
      <c r="AD33" s="59">
        <v>4.4</v>
      </c>
      <c r="AE33" s="38">
        <v>4.6</v>
      </c>
      <c r="AF33" s="70">
        <v>4.2</v>
      </c>
      <c r="AG33" s="199">
        <v>8.7</v>
      </c>
      <c r="AH33" s="38">
        <v>9.9</v>
      </c>
      <c r="AI33" s="161">
        <v>7.4</v>
      </c>
      <c r="AJ33" s="373">
        <v>294</v>
      </c>
      <c r="AK33" s="380">
        <v>5393</v>
      </c>
      <c r="AL33" s="381">
        <v>0.95</v>
      </c>
      <c r="AM33" s="169">
        <v>0.6</v>
      </c>
      <c r="AN33" s="65">
        <v>1.1</v>
      </c>
      <c r="AO33" s="347">
        <v>1236</v>
      </c>
      <c r="AP33" s="346">
        <v>4</v>
      </c>
      <c r="AQ33" s="263">
        <v>-5.322915262292027</v>
      </c>
      <c r="AR33" s="468">
        <v>-5</v>
      </c>
      <c r="AS33" s="110" t="s">
        <v>135</v>
      </c>
    </row>
    <row r="34" spans="1:45" ht="24" customHeight="1">
      <c r="A34" s="1"/>
      <c r="C34" s="110" t="s">
        <v>199</v>
      </c>
      <c r="D34" s="453">
        <v>549.7706</v>
      </c>
      <c r="E34" s="161">
        <v>2.4</v>
      </c>
      <c r="F34" s="451">
        <v>306.4375</v>
      </c>
      <c r="G34" s="161">
        <v>2</v>
      </c>
      <c r="H34" s="451">
        <v>18.516599999999997</v>
      </c>
      <c r="I34" s="70">
        <v>0.9</v>
      </c>
      <c r="J34" s="451">
        <v>86.62060000000001</v>
      </c>
      <c r="K34" s="161">
        <v>4.3</v>
      </c>
      <c r="L34" s="448">
        <v>21.3353</v>
      </c>
      <c r="M34" s="70">
        <v>-8.1</v>
      </c>
      <c r="N34" s="169">
        <v>0.8</v>
      </c>
      <c r="O34" s="424">
        <v>508.9251</v>
      </c>
      <c r="P34" s="70">
        <v>1.4</v>
      </c>
      <c r="Q34" s="437">
        <v>-1</v>
      </c>
      <c r="R34" s="362" t="s">
        <v>12</v>
      </c>
      <c r="S34" s="39" t="s">
        <v>12</v>
      </c>
      <c r="T34" s="65">
        <v>-2.2</v>
      </c>
      <c r="U34" s="169">
        <v>0.1</v>
      </c>
      <c r="V34" s="59">
        <v>-0.9</v>
      </c>
      <c r="W34" s="70">
        <v>-0.7</v>
      </c>
      <c r="X34" s="199">
        <v>-1.1</v>
      </c>
      <c r="Y34" s="161">
        <v>-2.7</v>
      </c>
      <c r="Z34" s="59">
        <v>-2.3</v>
      </c>
      <c r="AA34" s="110" t="s">
        <v>199</v>
      </c>
      <c r="AB34" s="277" t="s">
        <v>12</v>
      </c>
      <c r="AC34" s="263" t="s">
        <v>12</v>
      </c>
      <c r="AD34" s="59">
        <v>4.1</v>
      </c>
      <c r="AE34" s="38">
        <v>4.3</v>
      </c>
      <c r="AF34" s="70">
        <v>3.9</v>
      </c>
      <c r="AG34" s="199">
        <v>8</v>
      </c>
      <c r="AH34" s="38">
        <v>8.8</v>
      </c>
      <c r="AI34" s="161">
        <v>7.2</v>
      </c>
      <c r="AJ34" s="373">
        <v>275</v>
      </c>
      <c r="AK34" s="380">
        <v>5472</v>
      </c>
      <c r="AL34" s="381">
        <v>1.06</v>
      </c>
      <c r="AM34" s="169">
        <v>0.3</v>
      </c>
      <c r="AN34" s="65">
        <v>2.6</v>
      </c>
      <c r="AO34" s="347">
        <v>1290</v>
      </c>
      <c r="AP34" s="346">
        <v>4.4</v>
      </c>
      <c r="AQ34" s="263">
        <v>-9.022780593139155</v>
      </c>
      <c r="AR34" s="263">
        <v>1.9</v>
      </c>
      <c r="AS34" s="110" t="s">
        <v>199</v>
      </c>
    </row>
    <row r="35" spans="1:45" ht="24" customHeight="1">
      <c r="A35" s="1"/>
      <c r="C35" s="110" t="s">
        <v>249</v>
      </c>
      <c r="D35" s="453">
        <v>561.3145999999999</v>
      </c>
      <c r="E35" s="161">
        <v>2.1</v>
      </c>
      <c r="F35" s="451">
        <v>310.98409999999996</v>
      </c>
      <c r="G35" s="161">
        <v>1.5</v>
      </c>
      <c r="H35" s="451">
        <v>16.7559</v>
      </c>
      <c r="I35" s="70">
        <v>-9.5</v>
      </c>
      <c r="J35" s="451">
        <v>88.5</v>
      </c>
      <c r="K35" s="161">
        <v>2.2</v>
      </c>
      <c r="L35" s="448">
        <v>20.8015</v>
      </c>
      <c r="M35" s="70">
        <v>-2.5</v>
      </c>
      <c r="N35" s="169">
        <v>1.1</v>
      </c>
      <c r="O35" s="424">
        <v>515.6175</v>
      </c>
      <c r="P35" s="70">
        <v>1.3</v>
      </c>
      <c r="Q35" s="437">
        <v>-0.8</v>
      </c>
      <c r="R35" s="362" t="s">
        <v>12</v>
      </c>
      <c r="S35" s="39" t="s">
        <v>12</v>
      </c>
      <c r="T35" s="65">
        <v>0.9</v>
      </c>
      <c r="U35" s="169">
        <v>-0.1</v>
      </c>
      <c r="V35" s="59">
        <v>-0.8</v>
      </c>
      <c r="W35" s="70">
        <v>-0.5</v>
      </c>
      <c r="X35" s="199">
        <v>-0.3</v>
      </c>
      <c r="Y35" s="161">
        <v>-1.4</v>
      </c>
      <c r="Z35" s="59">
        <v>-5.2</v>
      </c>
      <c r="AA35" s="110" t="s">
        <v>249</v>
      </c>
      <c r="AB35" s="277"/>
      <c r="AC35" s="263"/>
      <c r="AD35" s="59">
        <v>3.9</v>
      </c>
      <c r="AE35" s="38">
        <v>3.9</v>
      </c>
      <c r="AF35" s="70">
        <v>3.7</v>
      </c>
      <c r="AG35" s="199">
        <v>7.7</v>
      </c>
      <c r="AH35" s="38">
        <v>8.3</v>
      </c>
      <c r="AI35" s="161">
        <v>7.1</v>
      </c>
      <c r="AJ35" s="373">
        <v>257</v>
      </c>
      <c r="AK35" s="380">
        <v>5523</v>
      </c>
      <c r="AL35" s="381">
        <v>1.04</v>
      </c>
      <c r="AM35" s="169">
        <v>-0.7</v>
      </c>
      <c r="AN35" s="65">
        <v>0.8</v>
      </c>
      <c r="AO35" s="347">
        <v>1061</v>
      </c>
      <c r="AP35" s="346">
        <v>-17.8</v>
      </c>
      <c r="AQ35" s="263">
        <v>-5.225249878513878</v>
      </c>
      <c r="AR35" s="263">
        <v>6.4</v>
      </c>
      <c r="AS35" s="110" t="s">
        <v>249</v>
      </c>
    </row>
    <row r="36" spans="1:45" ht="24" customHeight="1">
      <c r="A36" s="1"/>
      <c r="C36" s="110"/>
      <c r="D36" s="453"/>
      <c r="E36" s="161"/>
      <c r="F36" s="451"/>
      <c r="G36" s="161"/>
      <c r="H36" s="451"/>
      <c r="I36" s="70"/>
      <c r="J36" s="451"/>
      <c r="K36" s="161"/>
      <c r="L36" s="448"/>
      <c r="M36" s="70"/>
      <c r="N36" s="169"/>
      <c r="O36" s="424"/>
      <c r="P36" s="70"/>
      <c r="Q36" s="437"/>
      <c r="R36" s="58"/>
      <c r="S36" s="40"/>
      <c r="T36" s="65"/>
      <c r="U36" s="169"/>
      <c r="V36" s="59"/>
      <c r="W36" s="70"/>
      <c r="X36" s="199"/>
      <c r="Y36" s="161"/>
      <c r="Z36" s="59"/>
      <c r="AA36" s="110"/>
      <c r="AB36" s="277"/>
      <c r="AC36" s="263"/>
      <c r="AD36" s="59"/>
      <c r="AE36" s="38"/>
      <c r="AF36" s="70"/>
      <c r="AG36" s="199"/>
      <c r="AH36" s="38"/>
      <c r="AI36" s="161"/>
      <c r="AJ36" s="373"/>
      <c r="AK36" s="380"/>
      <c r="AL36" s="381"/>
      <c r="AM36" s="169"/>
      <c r="AN36" s="65"/>
      <c r="AO36" s="347"/>
      <c r="AP36" s="346"/>
      <c r="AQ36" s="342"/>
      <c r="AR36" s="263"/>
      <c r="AS36" s="110"/>
    </row>
    <row r="37" spans="1:45" ht="24" customHeight="1">
      <c r="A37" s="1"/>
      <c r="C37" s="110"/>
      <c r="D37" s="453"/>
      <c r="E37" s="161"/>
      <c r="F37" s="451"/>
      <c r="G37" s="161"/>
      <c r="H37" s="451"/>
      <c r="I37" s="70"/>
      <c r="J37" s="451"/>
      <c r="K37" s="161"/>
      <c r="L37" s="448"/>
      <c r="M37" s="70"/>
      <c r="N37" s="169"/>
      <c r="O37" s="424"/>
      <c r="P37" s="70"/>
      <c r="Q37" s="437"/>
      <c r="R37" s="58"/>
      <c r="S37" s="40"/>
      <c r="T37" s="65"/>
      <c r="U37" s="169"/>
      <c r="V37" s="59"/>
      <c r="W37" s="70"/>
      <c r="X37" s="199"/>
      <c r="Y37" s="161"/>
      <c r="Z37" s="59"/>
      <c r="AA37" s="110"/>
      <c r="AB37" s="277"/>
      <c r="AC37" s="263"/>
      <c r="AD37" s="59"/>
      <c r="AE37" s="38"/>
      <c r="AF37" s="70"/>
      <c r="AG37" s="199"/>
      <c r="AH37" s="38"/>
      <c r="AI37" s="161"/>
      <c r="AJ37" s="373"/>
      <c r="AK37" s="380"/>
      <c r="AL37" s="381"/>
      <c r="AM37" s="169"/>
      <c r="AN37" s="65"/>
      <c r="AO37" s="347"/>
      <c r="AP37" s="346"/>
      <c r="AQ37" s="342"/>
      <c r="AR37" s="263"/>
      <c r="AS37" s="110"/>
    </row>
    <row r="38" spans="1:45" ht="24" customHeight="1" hidden="1">
      <c r="A38" s="143"/>
      <c r="C38" s="110" t="s">
        <v>166</v>
      </c>
      <c r="D38" s="453">
        <v>500.9322</v>
      </c>
      <c r="E38" s="421">
        <v>0.4</v>
      </c>
      <c r="F38" s="451">
        <v>288.8203</v>
      </c>
      <c r="G38" s="421">
        <v>0.1</v>
      </c>
      <c r="H38" s="451">
        <v>18.477</v>
      </c>
      <c r="I38" s="358">
        <v>-2</v>
      </c>
      <c r="J38" s="451">
        <v>68.9339</v>
      </c>
      <c r="K38" s="421">
        <v>0.4</v>
      </c>
      <c r="L38" s="448">
        <v>32.7357</v>
      </c>
      <c r="M38" s="358">
        <v>1.7</v>
      </c>
      <c r="N38" s="416">
        <v>0.5</v>
      </c>
      <c r="O38" s="424">
        <v>491.8363</v>
      </c>
      <c r="P38" s="358">
        <v>0.5</v>
      </c>
      <c r="Q38" s="435">
        <v>-1.4</v>
      </c>
      <c r="R38" s="362" t="s">
        <v>13</v>
      </c>
      <c r="S38" s="39" t="s">
        <v>13</v>
      </c>
      <c r="T38" s="65">
        <v>-1.8</v>
      </c>
      <c r="U38" s="169">
        <v>-5</v>
      </c>
      <c r="V38" s="59">
        <v>-2</v>
      </c>
      <c r="W38" s="70">
        <v>-1.4</v>
      </c>
      <c r="X38" s="199">
        <v>-11.4</v>
      </c>
      <c r="Y38" s="161">
        <v>-2.6</v>
      </c>
      <c r="Z38" s="59"/>
      <c r="AA38" s="112" t="s">
        <v>193</v>
      </c>
      <c r="AB38" s="277">
        <v>36.2</v>
      </c>
      <c r="AC38" s="263" t="s">
        <v>13</v>
      </c>
      <c r="AD38" s="59">
        <v>5.3</v>
      </c>
      <c r="AE38" s="38">
        <v>5.4</v>
      </c>
      <c r="AF38" s="70">
        <v>5.1</v>
      </c>
      <c r="AG38" s="199">
        <v>10.9</v>
      </c>
      <c r="AH38" s="38">
        <v>12.3</v>
      </c>
      <c r="AI38" s="161">
        <v>9.4</v>
      </c>
      <c r="AJ38" s="373">
        <v>356</v>
      </c>
      <c r="AK38" s="380">
        <v>5333</v>
      </c>
      <c r="AL38" s="381">
        <v>0.51</v>
      </c>
      <c r="AM38" s="169">
        <v>-2.5</v>
      </c>
      <c r="AN38" s="65">
        <v>-4.7</v>
      </c>
      <c r="AO38" s="347">
        <v>1166.344</v>
      </c>
      <c r="AP38" s="346">
        <v>-0.2650057584826868</v>
      </c>
      <c r="AQ38" s="263">
        <v>-6.8</v>
      </c>
      <c r="AR38" s="263">
        <v>8.8</v>
      </c>
      <c r="AS38" s="112" t="s">
        <v>193</v>
      </c>
    </row>
    <row r="39" spans="1:45" ht="24" customHeight="1" hidden="1">
      <c r="A39" s="143"/>
      <c r="C39" s="110" t="s">
        <v>236</v>
      </c>
      <c r="D39" s="453">
        <v>505.17920000000004</v>
      </c>
      <c r="E39" s="421">
        <v>0.8</v>
      </c>
      <c r="F39" s="451">
        <v>290.8467</v>
      </c>
      <c r="G39" s="421">
        <v>0.7</v>
      </c>
      <c r="H39" s="451">
        <v>18.6749</v>
      </c>
      <c r="I39" s="358">
        <v>1.1</v>
      </c>
      <c r="J39" s="451">
        <v>68.1792</v>
      </c>
      <c r="K39" s="421">
        <v>-1.1</v>
      </c>
      <c r="L39" s="448">
        <v>32.1461</v>
      </c>
      <c r="M39" s="358">
        <v>-1.8</v>
      </c>
      <c r="N39" s="416">
        <v>0.4</v>
      </c>
      <c r="O39" s="424">
        <v>490.7611</v>
      </c>
      <c r="P39" s="358">
        <v>-0.2</v>
      </c>
      <c r="Q39" s="435">
        <v>-1.5</v>
      </c>
      <c r="R39" s="362" t="s">
        <v>13</v>
      </c>
      <c r="S39" s="39" t="s">
        <v>13</v>
      </c>
      <c r="T39" s="65">
        <v>0.7</v>
      </c>
      <c r="U39" s="169">
        <v>-3.7</v>
      </c>
      <c r="V39" s="59">
        <v>-2.4</v>
      </c>
      <c r="W39" s="70">
        <v>-1.9</v>
      </c>
      <c r="X39" s="199">
        <v>-9.8</v>
      </c>
      <c r="Y39" s="161">
        <v>-0.6</v>
      </c>
      <c r="Z39" s="59"/>
      <c r="AA39" s="112" t="s">
        <v>176</v>
      </c>
      <c r="AB39" s="277">
        <v>38.1</v>
      </c>
      <c r="AC39" s="263" t="s">
        <v>13</v>
      </c>
      <c r="AD39" s="59">
        <v>5.4</v>
      </c>
      <c r="AE39" s="38">
        <v>5.5</v>
      </c>
      <c r="AF39" s="70">
        <v>5.2</v>
      </c>
      <c r="AG39" s="199">
        <v>10.5</v>
      </c>
      <c r="AH39" s="38">
        <v>11.3</v>
      </c>
      <c r="AI39" s="161">
        <v>9.8</v>
      </c>
      <c r="AJ39" s="373">
        <v>359</v>
      </c>
      <c r="AK39" s="380">
        <v>5319</v>
      </c>
      <c r="AL39" s="381">
        <v>0.52</v>
      </c>
      <c r="AM39" s="169">
        <v>-3.2</v>
      </c>
      <c r="AN39" s="65">
        <v>-0.7</v>
      </c>
      <c r="AO39" s="347">
        <v>1175.836</v>
      </c>
      <c r="AP39" s="346">
        <v>1.8480001594822113</v>
      </c>
      <c r="AQ39" s="263">
        <v>-4.1</v>
      </c>
      <c r="AR39" s="263">
        <v>0.7</v>
      </c>
      <c r="AS39" s="112" t="s">
        <v>176</v>
      </c>
    </row>
    <row r="40" spans="1:45" ht="24" customHeight="1" hidden="1">
      <c r="A40" s="143"/>
      <c r="C40" s="110" t="s">
        <v>183</v>
      </c>
      <c r="D40" s="453">
        <v>508.55629999999996</v>
      </c>
      <c r="E40" s="421">
        <v>0.7</v>
      </c>
      <c r="F40" s="451">
        <v>292.9053</v>
      </c>
      <c r="G40" s="421">
        <v>0.7</v>
      </c>
      <c r="H40" s="451">
        <v>18.4806</v>
      </c>
      <c r="I40" s="358">
        <v>-1</v>
      </c>
      <c r="J40" s="451">
        <v>68.9469</v>
      </c>
      <c r="K40" s="421">
        <v>1.1</v>
      </c>
      <c r="L40" s="448">
        <v>31.654700000000002</v>
      </c>
      <c r="M40" s="358">
        <v>-1.5</v>
      </c>
      <c r="N40" s="416">
        <v>-0.2</v>
      </c>
      <c r="O40" s="424">
        <v>492.016</v>
      </c>
      <c r="P40" s="358">
        <v>0.3</v>
      </c>
      <c r="Q40" s="435">
        <v>-1.6</v>
      </c>
      <c r="R40" s="362" t="s">
        <v>13</v>
      </c>
      <c r="S40" s="39" t="s">
        <v>13</v>
      </c>
      <c r="T40" s="65">
        <v>1.9</v>
      </c>
      <c r="U40" s="169">
        <v>-3.9</v>
      </c>
      <c r="V40" s="59">
        <v>-2.8</v>
      </c>
      <c r="W40" s="70">
        <v>-2.7</v>
      </c>
      <c r="X40" s="199">
        <v>-10.7</v>
      </c>
      <c r="Y40" s="161">
        <v>-2.3</v>
      </c>
      <c r="Z40" s="59"/>
      <c r="AA40" s="112" t="s">
        <v>244</v>
      </c>
      <c r="AB40" s="277">
        <v>37.2</v>
      </c>
      <c r="AC40" s="263" t="s">
        <v>13</v>
      </c>
      <c r="AD40" s="59">
        <v>5.4</v>
      </c>
      <c r="AE40" s="38">
        <v>5.66</v>
      </c>
      <c r="AF40" s="70">
        <v>5.1</v>
      </c>
      <c r="AG40" s="199">
        <v>9.8</v>
      </c>
      <c r="AH40" s="38">
        <v>11.1</v>
      </c>
      <c r="AI40" s="161">
        <v>8.6</v>
      </c>
      <c r="AJ40" s="373">
        <v>363</v>
      </c>
      <c r="AK40" s="380">
        <v>5344</v>
      </c>
      <c r="AL40" s="381">
        <v>0.54</v>
      </c>
      <c r="AM40" s="169">
        <v>-3.9</v>
      </c>
      <c r="AN40" s="65">
        <v>3.6</v>
      </c>
      <c r="AO40" s="347">
        <v>1128.668</v>
      </c>
      <c r="AP40" s="346">
        <v>-6.190167779936644</v>
      </c>
      <c r="AQ40" s="263">
        <v>-4.7</v>
      </c>
      <c r="AR40" s="263">
        <v>2</v>
      </c>
      <c r="AS40" s="112" t="s">
        <v>183</v>
      </c>
    </row>
    <row r="41" spans="1:45" ht="24" customHeight="1" hidden="1">
      <c r="A41" s="143"/>
      <c r="C41" s="111" t="s">
        <v>296</v>
      </c>
      <c r="D41" s="454">
        <v>509.3635</v>
      </c>
      <c r="E41" s="422">
        <v>0.2</v>
      </c>
      <c r="F41" s="452">
        <v>291.8768</v>
      </c>
      <c r="G41" s="422">
        <v>-0.4</v>
      </c>
      <c r="H41" s="452">
        <v>18.265</v>
      </c>
      <c r="I41" s="360">
        <v>-1.2</v>
      </c>
      <c r="J41" s="452">
        <v>69.9653</v>
      </c>
      <c r="K41" s="422">
        <v>1.5</v>
      </c>
      <c r="L41" s="449">
        <v>30.9647</v>
      </c>
      <c r="M41" s="360">
        <v>-2.2</v>
      </c>
      <c r="N41" s="417">
        <v>0.2</v>
      </c>
      <c r="O41" s="425">
        <v>491.3532</v>
      </c>
      <c r="P41" s="360">
        <v>-0.1</v>
      </c>
      <c r="Q41" s="436">
        <v>-1.6</v>
      </c>
      <c r="R41" s="363" t="s">
        <v>13</v>
      </c>
      <c r="S41" s="364" t="s">
        <v>13</v>
      </c>
      <c r="T41" s="191">
        <v>-0.5</v>
      </c>
      <c r="U41" s="172">
        <v>-3.3</v>
      </c>
      <c r="V41" s="97">
        <v>-3.2</v>
      </c>
      <c r="W41" s="99">
        <v>-3.1</v>
      </c>
      <c r="X41" s="202">
        <v>-7.1</v>
      </c>
      <c r="Y41" s="196">
        <v>-2.7</v>
      </c>
      <c r="Z41" s="97"/>
      <c r="AA41" s="111" t="s">
        <v>296</v>
      </c>
      <c r="AB41" s="278">
        <v>36.3</v>
      </c>
      <c r="AC41" s="264" t="s">
        <v>13</v>
      </c>
      <c r="AD41" s="97">
        <v>5.4</v>
      </c>
      <c r="AE41" s="93">
        <v>5.56</v>
      </c>
      <c r="AF41" s="99">
        <v>5</v>
      </c>
      <c r="AG41" s="202">
        <v>8.4</v>
      </c>
      <c r="AH41" s="93">
        <v>10</v>
      </c>
      <c r="AI41" s="196">
        <v>6.9</v>
      </c>
      <c r="AJ41" s="374">
        <v>357</v>
      </c>
      <c r="AK41" s="382">
        <v>5322</v>
      </c>
      <c r="AL41" s="383">
        <v>0.57</v>
      </c>
      <c r="AM41" s="172">
        <v>-2.2</v>
      </c>
      <c r="AN41" s="191">
        <v>7</v>
      </c>
      <c r="AO41" s="348">
        <v>1136.74</v>
      </c>
      <c r="AP41" s="349">
        <v>-2.8076719926053073</v>
      </c>
      <c r="AQ41" s="264">
        <v>-6.1</v>
      </c>
      <c r="AR41" s="264">
        <v>-11.6</v>
      </c>
      <c r="AS41" s="111" t="s">
        <v>296</v>
      </c>
    </row>
    <row r="42" spans="1:45" ht="24" customHeight="1">
      <c r="A42" s="143"/>
      <c r="C42" s="110" t="s">
        <v>134</v>
      </c>
      <c r="D42" s="453">
        <v>507.39090000000004</v>
      </c>
      <c r="E42" s="421">
        <v>-0.4</v>
      </c>
      <c r="F42" s="451">
        <v>291.6229</v>
      </c>
      <c r="G42" s="421">
        <v>-0.1</v>
      </c>
      <c r="H42" s="451">
        <v>18.0913</v>
      </c>
      <c r="I42" s="358">
        <v>-1</v>
      </c>
      <c r="J42" s="451">
        <v>69.505</v>
      </c>
      <c r="K42" s="421">
        <v>-0.7</v>
      </c>
      <c r="L42" s="448">
        <v>29.6906</v>
      </c>
      <c r="M42" s="358">
        <v>-4.1</v>
      </c>
      <c r="N42" s="416">
        <v>0</v>
      </c>
      <c r="O42" s="424">
        <v>486.023</v>
      </c>
      <c r="P42" s="358">
        <v>-1.1</v>
      </c>
      <c r="Q42" s="435">
        <v>-2.5</v>
      </c>
      <c r="R42" s="362" t="s">
        <v>13</v>
      </c>
      <c r="S42" s="39" t="s">
        <v>13</v>
      </c>
      <c r="T42" s="65">
        <v>-1.7</v>
      </c>
      <c r="U42" s="169">
        <v>-1.8</v>
      </c>
      <c r="V42" s="59">
        <v>-2.3</v>
      </c>
      <c r="W42" s="70">
        <v>-2.1</v>
      </c>
      <c r="X42" s="199">
        <v>0.5</v>
      </c>
      <c r="Y42" s="161">
        <v>-1.9</v>
      </c>
      <c r="Z42" s="59">
        <v>1.4</v>
      </c>
      <c r="AA42" s="110" t="s">
        <v>134</v>
      </c>
      <c r="AB42" s="277">
        <v>34.8</v>
      </c>
      <c r="AC42" s="263" t="s">
        <v>13</v>
      </c>
      <c r="AD42" s="59">
        <f>AVERAGE(AD66:AD68)</f>
        <v>5.366666666666667</v>
      </c>
      <c r="AE42" s="38">
        <f>AVERAGE(AE66:AE68)</f>
        <v>5.566666666666666</v>
      </c>
      <c r="AF42" s="70">
        <f>AVERAGE(AF66:AF68)</f>
        <v>5.066666666666667</v>
      </c>
      <c r="AG42" s="199">
        <v>11.1</v>
      </c>
      <c r="AH42" s="38">
        <v>12.1</v>
      </c>
      <c r="AI42" s="161">
        <v>10</v>
      </c>
      <c r="AJ42" s="190">
        <f>AVERAGE(AJ66:AJ68)</f>
        <v>358.6666666666667</v>
      </c>
      <c r="AK42" s="384">
        <f>AVERAGE(AK66:AK68)</f>
        <v>5331.333333333333</v>
      </c>
      <c r="AL42" s="381">
        <v>0.59</v>
      </c>
      <c r="AM42" s="169">
        <v>-1</v>
      </c>
      <c r="AN42" s="65">
        <v>6.1</v>
      </c>
      <c r="AO42" s="347">
        <v>1137.32</v>
      </c>
      <c r="AP42" s="346">
        <v>-0.16659285970351334</v>
      </c>
      <c r="AQ42" s="263">
        <v>-9.8</v>
      </c>
      <c r="AR42" s="263">
        <v>-10.1</v>
      </c>
      <c r="AS42" s="110" t="s">
        <v>134</v>
      </c>
    </row>
    <row r="43" spans="1:45" ht="24" customHeight="1">
      <c r="A43" s="143"/>
      <c r="C43" s="110" t="s">
        <v>176</v>
      </c>
      <c r="D43" s="453">
        <v>510.81</v>
      </c>
      <c r="E43" s="421">
        <v>0.7</v>
      </c>
      <c r="F43" s="451">
        <v>290.81829999999997</v>
      </c>
      <c r="G43" s="421">
        <v>-0.3</v>
      </c>
      <c r="H43" s="451">
        <v>18.1806</v>
      </c>
      <c r="I43" s="358">
        <v>0.5</v>
      </c>
      <c r="J43" s="451">
        <v>71.57419999999999</v>
      </c>
      <c r="K43" s="421">
        <v>3</v>
      </c>
      <c r="L43" s="448">
        <v>28.9838</v>
      </c>
      <c r="M43" s="358">
        <v>-2.4</v>
      </c>
      <c r="N43" s="416">
        <v>0.4</v>
      </c>
      <c r="O43" s="424">
        <v>490.1765</v>
      </c>
      <c r="P43" s="358">
        <v>0.9</v>
      </c>
      <c r="Q43" s="435">
        <v>-1.2</v>
      </c>
      <c r="R43" s="362" t="s">
        <v>13</v>
      </c>
      <c r="S43" s="39" t="s">
        <v>13</v>
      </c>
      <c r="T43" s="65">
        <v>-0.6</v>
      </c>
      <c r="U43" s="169">
        <f>97.4-100</f>
        <v>-2.5999999999999943</v>
      </c>
      <c r="V43" s="59">
        <v>-3.2</v>
      </c>
      <c r="W43" s="70">
        <v>-3.4</v>
      </c>
      <c r="X43" s="199">
        <v>0.6</v>
      </c>
      <c r="Y43" s="161">
        <v>-3.2</v>
      </c>
      <c r="Z43" s="59">
        <v>4.7</v>
      </c>
      <c r="AA43" s="110" t="s">
        <v>176</v>
      </c>
      <c r="AB43" s="277">
        <v>36</v>
      </c>
      <c r="AC43" s="263" t="s">
        <v>13</v>
      </c>
      <c r="AD43" s="59">
        <f>AVERAGE(AD69:AD71)</f>
        <v>5.433333333333334</v>
      </c>
      <c r="AE43" s="38">
        <f>AVERAGE(AE69:AE71)</f>
        <v>5.7</v>
      </c>
      <c r="AF43" s="70">
        <f>AVERAGE(AF69:AF71)</f>
        <v>5.033333333333333</v>
      </c>
      <c r="AG43" s="199">
        <v>11.2</v>
      </c>
      <c r="AH43" s="38">
        <v>12.5</v>
      </c>
      <c r="AI43" s="161">
        <v>10.1</v>
      </c>
      <c r="AJ43" s="190">
        <f>AVERAGE(AJ69:AJ71)</f>
        <v>363</v>
      </c>
      <c r="AK43" s="384">
        <f>AVERAGE(AK69:AK71)</f>
        <v>5328.666666666667</v>
      </c>
      <c r="AL43" s="381">
        <v>0.61</v>
      </c>
      <c r="AM43" s="169">
        <v>0.8</v>
      </c>
      <c r="AN43" s="65">
        <v>4.6</v>
      </c>
      <c r="AO43" s="347">
        <v>1206.636</v>
      </c>
      <c r="AP43" s="346">
        <v>6.544576345176239</v>
      </c>
      <c r="AQ43" s="263">
        <v>-11.9</v>
      </c>
      <c r="AR43" s="263">
        <v>-9.5</v>
      </c>
      <c r="AS43" s="110" t="s">
        <v>176</v>
      </c>
    </row>
    <row r="44" spans="1:45" ht="24" customHeight="1">
      <c r="A44" s="143"/>
      <c r="C44" s="110" t="s">
        <v>183</v>
      </c>
      <c r="D44" s="453">
        <v>513.6745</v>
      </c>
      <c r="E44" s="421">
        <v>0.6</v>
      </c>
      <c r="F44" s="451">
        <v>291.91290000000004</v>
      </c>
      <c r="G44" s="421">
        <v>0.4</v>
      </c>
      <c r="H44" s="451">
        <v>18.602700000000002</v>
      </c>
      <c r="I44" s="358">
        <v>2.3</v>
      </c>
      <c r="J44" s="451">
        <v>71.427</v>
      </c>
      <c r="K44" s="421">
        <v>-0.2</v>
      </c>
      <c r="L44" s="448">
        <v>28.0322</v>
      </c>
      <c r="M44" s="358">
        <v>-3.3</v>
      </c>
      <c r="N44" s="416">
        <v>0.2</v>
      </c>
      <c r="O44" s="424">
        <v>491.21479999999997</v>
      </c>
      <c r="P44" s="358">
        <v>0.2</v>
      </c>
      <c r="Q44" s="435">
        <v>-1.2</v>
      </c>
      <c r="R44" s="362" t="s">
        <v>13</v>
      </c>
      <c r="S44" s="39" t="s">
        <v>13</v>
      </c>
      <c r="T44" s="65">
        <v>-1.6</v>
      </c>
      <c r="U44" s="169">
        <v>-2.2</v>
      </c>
      <c r="V44" s="59">
        <v>-2.9</v>
      </c>
      <c r="W44" s="70">
        <v>-3.1</v>
      </c>
      <c r="X44" s="199">
        <v>0</v>
      </c>
      <c r="Y44" s="161">
        <v>-4.5</v>
      </c>
      <c r="Z44" s="59">
        <v>-5.3</v>
      </c>
      <c r="AA44" s="110" t="s">
        <v>183</v>
      </c>
      <c r="AB44" s="277">
        <v>39.6</v>
      </c>
      <c r="AC44" s="263" t="s">
        <v>13</v>
      </c>
      <c r="AD44" s="59">
        <f>AVERAGE(AD72:AD74)</f>
        <v>5.166666666666667</v>
      </c>
      <c r="AE44" s="38">
        <f>AVERAGE(AE72:AE74)</f>
        <v>5.366666666666667</v>
      </c>
      <c r="AF44" s="70">
        <f>AVERAGE(AF72:AF74)</f>
        <v>4.833333333333333</v>
      </c>
      <c r="AG44" s="199">
        <v>9.6</v>
      </c>
      <c r="AH44" s="38">
        <v>11.2</v>
      </c>
      <c r="AI44" s="161">
        <v>7.9</v>
      </c>
      <c r="AJ44" s="190">
        <f>AVERAGE(AJ72:AJ74)</f>
        <v>343.3333333333333</v>
      </c>
      <c r="AK44" s="384">
        <f>AVERAGE(AK72:AK74)</f>
        <v>5334</v>
      </c>
      <c r="AL44" s="381">
        <v>0.65</v>
      </c>
      <c r="AM44" s="169">
        <v>-1.6</v>
      </c>
      <c r="AN44" s="65">
        <v>3.6</v>
      </c>
      <c r="AO44" s="347">
        <v>1119.316</v>
      </c>
      <c r="AP44" s="346">
        <v>-7.990629192246942</v>
      </c>
      <c r="AQ44" s="263">
        <v>-15.6</v>
      </c>
      <c r="AR44" s="263">
        <v>-19.1</v>
      </c>
      <c r="AS44" s="110" t="s">
        <v>183</v>
      </c>
    </row>
    <row r="45" spans="1:45" ht="24" customHeight="1">
      <c r="A45" s="143"/>
      <c r="C45" s="113" t="s">
        <v>93</v>
      </c>
      <c r="D45" s="454">
        <v>521.8694</v>
      </c>
      <c r="E45" s="422">
        <v>1.6</v>
      </c>
      <c r="F45" s="452">
        <v>295.1739</v>
      </c>
      <c r="G45" s="422">
        <v>1.1</v>
      </c>
      <c r="H45" s="452">
        <v>18.267400000000002</v>
      </c>
      <c r="I45" s="360">
        <v>-1.8</v>
      </c>
      <c r="J45" s="452">
        <v>76.42830000000001</v>
      </c>
      <c r="K45" s="422">
        <v>7</v>
      </c>
      <c r="L45" s="449">
        <v>27.0634</v>
      </c>
      <c r="M45" s="360">
        <v>-3.5</v>
      </c>
      <c r="N45" s="417">
        <v>0.4</v>
      </c>
      <c r="O45" s="425">
        <v>494.8403</v>
      </c>
      <c r="P45" s="360">
        <v>0.7</v>
      </c>
      <c r="Q45" s="436">
        <v>-1.6</v>
      </c>
      <c r="R45" s="363" t="s">
        <v>13</v>
      </c>
      <c r="S45" s="364" t="s">
        <v>13</v>
      </c>
      <c r="T45" s="191">
        <v>-0.3</v>
      </c>
      <c r="U45" s="172">
        <f>98.8-100</f>
        <v>-1.2000000000000028</v>
      </c>
      <c r="V45" s="97">
        <v>-2.7</v>
      </c>
      <c r="W45" s="99">
        <v>-2.5</v>
      </c>
      <c r="X45" s="202">
        <v>0.4</v>
      </c>
      <c r="Y45" s="196">
        <v>-3.2</v>
      </c>
      <c r="Z45" s="97">
        <v>-4.1</v>
      </c>
      <c r="AA45" s="113" t="s">
        <v>93</v>
      </c>
      <c r="AB45" s="278">
        <v>40.3</v>
      </c>
      <c r="AC45" s="264" t="s">
        <v>13</v>
      </c>
      <c r="AD45" s="59">
        <f>AVERAGE(AD75:AD77)</f>
        <v>5.033333333333333</v>
      </c>
      <c r="AE45" s="38">
        <f>AVERAGE(AE75:AE77)</f>
        <v>5.233333333333333</v>
      </c>
      <c r="AF45" s="70">
        <f>AVERAGE(AF75:AF77)</f>
        <v>4.8</v>
      </c>
      <c r="AG45" s="202">
        <v>8.7</v>
      </c>
      <c r="AH45" s="93">
        <v>10.4</v>
      </c>
      <c r="AI45" s="196">
        <v>7</v>
      </c>
      <c r="AJ45" s="190">
        <f>AVERAGE(AJ75:AJ77)</f>
        <v>335</v>
      </c>
      <c r="AK45" s="384">
        <f>AVERAGE(AK75:AK77)</f>
        <v>5347</v>
      </c>
      <c r="AL45" s="383">
        <v>0.73</v>
      </c>
      <c r="AM45" s="172">
        <v>-1.3</v>
      </c>
      <c r="AN45" s="191">
        <v>4.3</v>
      </c>
      <c r="AO45" s="348">
        <v>1174.676</v>
      </c>
      <c r="AP45" s="349">
        <v>5.806599894418923</v>
      </c>
      <c r="AQ45" s="264">
        <v>-14.5</v>
      </c>
      <c r="AR45" s="264">
        <v>-21.2</v>
      </c>
      <c r="AS45" s="113" t="s">
        <v>93</v>
      </c>
    </row>
    <row r="46" spans="1:45" ht="24" customHeight="1">
      <c r="A46" s="143"/>
      <c r="C46" s="110" t="s">
        <v>131</v>
      </c>
      <c r="D46" s="453">
        <v>527.3785</v>
      </c>
      <c r="E46" s="423">
        <v>1.1</v>
      </c>
      <c r="F46" s="451">
        <v>296.74490000000003</v>
      </c>
      <c r="G46" s="423">
        <v>0.5</v>
      </c>
      <c r="H46" s="451">
        <v>18.3285</v>
      </c>
      <c r="I46" s="359">
        <v>0.3</v>
      </c>
      <c r="J46" s="451">
        <v>73.6005</v>
      </c>
      <c r="K46" s="423">
        <v>-3.7</v>
      </c>
      <c r="L46" s="450">
        <v>28.7825</v>
      </c>
      <c r="M46" s="359">
        <v>6.4</v>
      </c>
      <c r="N46" s="418">
        <v>0.3</v>
      </c>
      <c r="O46" s="426">
        <v>499.07820000000004</v>
      </c>
      <c r="P46" s="359">
        <v>0.9</v>
      </c>
      <c r="Q46" s="438">
        <v>-1.2</v>
      </c>
      <c r="R46" s="365" t="s">
        <v>13</v>
      </c>
      <c r="S46" s="366" t="s">
        <v>13</v>
      </c>
      <c r="T46" s="100">
        <v>2</v>
      </c>
      <c r="U46" s="179">
        <v>0.2</v>
      </c>
      <c r="V46" s="130">
        <v>-0.8</v>
      </c>
      <c r="W46" s="108">
        <v>-1.1</v>
      </c>
      <c r="X46" s="203">
        <v>1.1</v>
      </c>
      <c r="Y46" s="162">
        <v>-1.7</v>
      </c>
      <c r="Z46" s="130">
        <v>-3.6</v>
      </c>
      <c r="AA46" s="126" t="s">
        <v>131</v>
      </c>
      <c r="AB46" s="393">
        <v>42.8</v>
      </c>
      <c r="AC46" s="265" t="s">
        <v>13</v>
      </c>
      <c r="AD46" s="130">
        <f>AVERAGE(AD78:AD80)</f>
        <v>4.833333333333333</v>
      </c>
      <c r="AE46" s="106">
        <f>AVERAGE(AE78:AE80)</f>
        <v>5.133333333333334</v>
      </c>
      <c r="AF46" s="108">
        <f>AVERAGE(AF78:AF80)</f>
        <v>4.533333333333333</v>
      </c>
      <c r="AG46" s="203">
        <v>10.5</v>
      </c>
      <c r="AH46" s="106">
        <v>11.7</v>
      </c>
      <c r="AI46" s="162">
        <v>9.2</v>
      </c>
      <c r="AJ46" s="375">
        <f>AVERAGE(AJ78:AJ80)</f>
        <v>324.3333333333333</v>
      </c>
      <c r="AK46" s="385">
        <f>AVERAGE(AK78:AK80)</f>
        <v>5352</v>
      </c>
      <c r="AL46" s="386">
        <v>0.76</v>
      </c>
      <c r="AM46" s="179">
        <v>-1.7</v>
      </c>
      <c r="AN46" s="100">
        <v>4.4</v>
      </c>
      <c r="AO46" s="350">
        <v>1194.276</v>
      </c>
      <c r="AP46" s="351">
        <v>5.4</v>
      </c>
      <c r="AQ46" s="265">
        <v>-13.9</v>
      </c>
      <c r="AR46" s="469">
        <v>-17.7</v>
      </c>
      <c r="AS46" s="126" t="s">
        <v>131</v>
      </c>
    </row>
    <row r="47" spans="1:45" ht="24" customHeight="1">
      <c r="A47" s="143"/>
      <c r="C47" s="112" t="s">
        <v>91</v>
      </c>
      <c r="D47" s="453">
        <v>526.2105</v>
      </c>
      <c r="E47" s="421">
        <v>-0.2</v>
      </c>
      <c r="F47" s="451">
        <v>296.8662</v>
      </c>
      <c r="G47" s="421">
        <v>0</v>
      </c>
      <c r="H47" s="451">
        <v>18.6768</v>
      </c>
      <c r="I47" s="358">
        <v>1.9</v>
      </c>
      <c r="J47" s="451">
        <v>76.3755</v>
      </c>
      <c r="K47" s="421">
        <v>3.8</v>
      </c>
      <c r="L47" s="448">
        <v>25.238400000000002</v>
      </c>
      <c r="M47" s="358">
        <v>-12.3</v>
      </c>
      <c r="N47" s="416">
        <v>0.3</v>
      </c>
      <c r="O47" s="424">
        <v>497.35220000000004</v>
      </c>
      <c r="P47" s="358">
        <v>-0.3</v>
      </c>
      <c r="Q47" s="435">
        <v>-1.6</v>
      </c>
      <c r="R47" s="362" t="s">
        <v>13</v>
      </c>
      <c r="S47" s="39" t="s">
        <v>13</v>
      </c>
      <c r="T47" s="65">
        <v>2</v>
      </c>
      <c r="U47" s="169">
        <v>-1.9</v>
      </c>
      <c r="V47" s="59">
        <v>-3.1</v>
      </c>
      <c r="W47" s="70">
        <v>-3</v>
      </c>
      <c r="X47" s="199">
        <v>-1.7</v>
      </c>
      <c r="Y47" s="161">
        <v>-4</v>
      </c>
      <c r="Z47" s="59">
        <v>1.8</v>
      </c>
      <c r="AA47" s="112" t="s">
        <v>91</v>
      </c>
      <c r="AB47" s="277">
        <v>44</v>
      </c>
      <c r="AC47" s="263" t="s">
        <v>13</v>
      </c>
      <c r="AD47" s="59">
        <v>4.733333333333333</v>
      </c>
      <c r="AE47" s="38">
        <v>4.9</v>
      </c>
      <c r="AF47" s="70">
        <v>4.466666666666667</v>
      </c>
      <c r="AG47" s="199">
        <v>9.956230077886806</v>
      </c>
      <c r="AH47" s="38">
        <v>11.43954690205819</v>
      </c>
      <c r="AI47" s="161">
        <v>8.419659927803826</v>
      </c>
      <c r="AJ47" s="190">
        <f>AVERAGE(AJ81:AJ83)</f>
        <v>313</v>
      </c>
      <c r="AK47" s="384">
        <f>AVERAGE(AK81:AK83)</f>
        <v>5359.333333333333</v>
      </c>
      <c r="AL47" s="381">
        <v>0.8</v>
      </c>
      <c r="AM47" s="169">
        <v>-1</v>
      </c>
      <c r="AN47" s="65">
        <v>3.7</v>
      </c>
      <c r="AO47" s="347">
        <v>1165.632</v>
      </c>
      <c r="AP47" s="346">
        <v>-3.7</v>
      </c>
      <c r="AQ47" s="263">
        <v>-18.025382311858422</v>
      </c>
      <c r="AR47" s="468">
        <v>-21.4</v>
      </c>
      <c r="AS47" s="112" t="s">
        <v>91</v>
      </c>
    </row>
    <row r="48" spans="1:45" ht="24" customHeight="1">
      <c r="A48" s="143"/>
      <c r="C48" s="112" t="s">
        <v>92</v>
      </c>
      <c r="D48" s="453">
        <v>528.3203000000001</v>
      </c>
      <c r="E48" s="421">
        <v>0.4</v>
      </c>
      <c r="F48" s="451">
        <v>298.3192</v>
      </c>
      <c r="G48" s="421">
        <v>0.5</v>
      </c>
      <c r="H48" s="451">
        <v>18.766599999999997</v>
      </c>
      <c r="I48" s="358">
        <v>0.5</v>
      </c>
      <c r="J48" s="451">
        <v>76.7776</v>
      </c>
      <c r="K48" s="421">
        <v>0.5</v>
      </c>
      <c r="L48" s="448">
        <v>24.8575</v>
      </c>
      <c r="M48" s="358">
        <v>-1.5</v>
      </c>
      <c r="N48" s="416">
        <v>-0.2</v>
      </c>
      <c r="O48" s="424">
        <v>498.8676</v>
      </c>
      <c r="P48" s="358">
        <v>0.3</v>
      </c>
      <c r="Q48" s="435">
        <v>-1.2</v>
      </c>
      <c r="R48" s="362" t="s">
        <v>13</v>
      </c>
      <c r="S48" s="39" t="s">
        <v>13</v>
      </c>
      <c r="T48" s="65">
        <v>-0.3</v>
      </c>
      <c r="U48" s="169">
        <v>-0.3</v>
      </c>
      <c r="V48" s="59">
        <v>-3.6</v>
      </c>
      <c r="W48" s="70">
        <v>-3.3</v>
      </c>
      <c r="X48" s="199">
        <v>-1.4</v>
      </c>
      <c r="Y48" s="161">
        <v>-3.4</v>
      </c>
      <c r="Z48" s="59">
        <v>-3.3</v>
      </c>
      <c r="AA48" s="112" t="s">
        <v>92</v>
      </c>
      <c r="AB48" s="277">
        <v>45.8</v>
      </c>
      <c r="AC48" s="263" t="s">
        <v>13</v>
      </c>
      <c r="AD48" s="59">
        <v>4.766666666666667</v>
      </c>
      <c r="AE48" s="38">
        <v>4.966666666666666</v>
      </c>
      <c r="AF48" s="70">
        <v>4.433333333333334</v>
      </c>
      <c r="AG48" s="199">
        <v>9.443747394411531</v>
      </c>
      <c r="AH48" s="38">
        <v>11.002638701161267</v>
      </c>
      <c r="AI48" s="161">
        <v>7.816973415132924</v>
      </c>
      <c r="AJ48" s="190">
        <f>AVERAGE(AJ84:AJ86)</f>
        <v>316.3333333333333</v>
      </c>
      <c r="AK48" s="384">
        <f>AVERAGE(AK84:AK86)</f>
        <v>5355.666666666667</v>
      </c>
      <c r="AL48" s="381">
        <v>0.85</v>
      </c>
      <c r="AM48" s="169">
        <v>-0.4</v>
      </c>
      <c r="AN48" s="65">
        <v>3.7</v>
      </c>
      <c r="AO48" s="347">
        <v>1223.06</v>
      </c>
      <c r="AP48" s="346">
        <v>9.4</v>
      </c>
      <c r="AQ48" s="263">
        <v>-16.267677371026352</v>
      </c>
      <c r="AR48" s="468">
        <v>-14.1</v>
      </c>
      <c r="AS48" s="112" t="s">
        <v>92</v>
      </c>
    </row>
    <row r="49" spans="1:45" ht="24" customHeight="1">
      <c r="A49" s="143"/>
      <c r="C49" s="113" t="s">
        <v>93</v>
      </c>
      <c r="D49" s="454">
        <v>527.6015</v>
      </c>
      <c r="E49" s="422">
        <v>-0.1</v>
      </c>
      <c r="F49" s="452">
        <v>296.5363</v>
      </c>
      <c r="G49" s="422">
        <v>-0.6</v>
      </c>
      <c r="H49" s="452">
        <v>18.7648</v>
      </c>
      <c r="I49" s="360">
        <v>0</v>
      </c>
      <c r="J49" s="452">
        <v>77.77839999999999</v>
      </c>
      <c r="K49" s="422">
        <v>1.3</v>
      </c>
      <c r="L49" s="449">
        <v>24.5927</v>
      </c>
      <c r="M49" s="360">
        <v>-1.1</v>
      </c>
      <c r="N49" s="417">
        <v>-0.1</v>
      </c>
      <c r="O49" s="425">
        <v>498.52959999999996</v>
      </c>
      <c r="P49" s="360">
        <v>-0.1</v>
      </c>
      <c r="Q49" s="436">
        <v>-0.3</v>
      </c>
      <c r="R49" s="363" t="s">
        <v>13</v>
      </c>
      <c r="S49" s="364" t="s">
        <v>13</v>
      </c>
      <c r="T49" s="191">
        <v>-2.1</v>
      </c>
      <c r="U49" s="172">
        <v>-0.5</v>
      </c>
      <c r="V49" s="97">
        <v>-3.8</v>
      </c>
      <c r="W49" s="99">
        <v>-3.6</v>
      </c>
      <c r="X49" s="202">
        <v>-2.6</v>
      </c>
      <c r="Y49" s="196">
        <v>-4.8</v>
      </c>
      <c r="Z49" s="97">
        <v>2.3</v>
      </c>
      <c r="AA49" s="113" t="s">
        <v>93</v>
      </c>
      <c r="AB49" s="278">
        <v>45.2</v>
      </c>
      <c r="AC49" s="264" t="s">
        <v>13</v>
      </c>
      <c r="AD49" s="97">
        <v>4.533333333333333</v>
      </c>
      <c r="AE49" s="93">
        <v>5</v>
      </c>
      <c r="AF49" s="99">
        <v>4.466666666666667</v>
      </c>
      <c r="AG49" s="202">
        <v>8.135343801024044</v>
      </c>
      <c r="AH49" s="93">
        <v>9.058113845976955</v>
      </c>
      <c r="AI49" s="196">
        <v>7.259140998983692</v>
      </c>
      <c r="AJ49" s="376">
        <f>AVERAGE(AJ87:AJ89)</f>
        <v>299.6666666666667</v>
      </c>
      <c r="AK49" s="387">
        <f>AVERAGE(AK87:AK89)</f>
        <v>5355.333333333333</v>
      </c>
      <c r="AL49" s="383">
        <v>0.9</v>
      </c>
      <c r="AM49" s="172">
        <v>0</v>
      </c>
      <c r="AN49" s="191">
        <v>1.6</v>
      </c>
      <c r="AO49" s="348">
        <v>1174.896</v>
      </c>
      <c r="AP49" s="349">
        <v>-0.1</v>
      </c>
      <c r="AQ49" s="264">
        <v>-12.151028234581332</v>
      </c>
      <c r="AR49" s="470">
        <v>-8.8</v>
      </c>
      <c r="AS49" s="113" t="s">
        <v>93</v>
      </c>
    </row>
    <row r="50" spans="1:45" ht="24" customHeight="1">
      <c r="A50" s="143"/>
      <c r="C50" s="110" t="s">
        <v>132</v>
      </c>
      <c r="D50" s="453">
        <v>530.9053</v>
      </c>
      <c r="E50" s="421">
        <v>0.6</v>
      </c>
      <c r="F50" s="451">
        <v>297.4434</v>
      </c>
      <c r="G50" s="421">
        <v>0.3</v>
      </c>
      <c r="H50" s="451">
        <v>18.4143</v>
      </c>
      <c r="I50" s="358">
        <v>-1.9</v>
      </c>
      <c r="J50" s="451">
        <v>81.8391</v>
      </c>
      <c r="K50" s="421">
        <v>5.2</v>
      </c>
      <c r="L50" s="448">
        <v>23.508</v>
      </c>
      <c r="M50" s="358">
        <v>-4.4</v>
      </c>
      <c r="N50" s="416">
        <v>0</v>
      </c>
      <c r="O50" s="424">
        <v>498.74170000000004</v>
      </c>
      <c r="P50" s="358">
        <v>0</v>
      </c>
      <c r="Q50" s="439">
        <v>-0.9</v>
      </c>
      <c r="R50" s="362" t="s">
        <v>12</v>
      </c>
      <c r="S50" s="39" t="s">
        <v>12</v>
      </c>
      <c r="T50" s="65">
        <v>-1.4</v>
      </c>
      <c r="U50" s="169">
        <v>0</v>
      </c>
      <c r="V50" s="59">
        <v>-3</v>
      </c>
      <c r="W50" s="70">
        <v>-2.7</v>
      </c>
      <c r="X50" s="199">
        <v>-2.6</v>
      </c>
      <c r="Y50" s="161">
        <v>-4.7</v>
      </c>
      <c r="Z50" s="59">
        <v>3.2</v>
      </c>
      <c r="AA50" s="110" t="s">
        <v>132</v>
      </c>
      <c r="AB50" s="277">
        <v>45.2</v>
      </c>
      <c r="AC50" s="263" t="s">
        <v>12</v>
      </c>
      <c r="AD50" s="59">
        <v>4.533333333333333</v>
      </c>
      <c r="AE50" s="38">
        <v>5</v>
      </c>
      <c r="AF50" s="70">
        <v>4.433333333333334</v>
      </c>
      <c r="AG50" s="199">
        <v>9.075606473489225</v>
      </c>
      <c r="AH50" s="38">
        <v>10.774901378542387</v>
      </c>
      <c r="AI50" s="161">
        <v>7.457356292639105</v>
      </c>
      <c r="AJ50" s="190">
        <f>AVERAGE(AJ90:AJ92)</f>
        <v>301</v>
      </c>
      <c r="AK50" s="384">
        <f>AVERAGE(AK90:AK92)</f>
        <v>5351.333333333333</v>
      </c>
      <c r="AL50" s="381">
        <v>0.91</v>
      </c>
      <c r="AM50" s="169">
        <v>0</v>
      </c>
      <c r="AN50" s="65">
        <v>0.4</v>
      </c>
      <c r="AO50" s="347">
        <v>1207.776</v>
      </c>
      <c r="AP50" s="346">
        <v>1.5</v>
      </c>
      <c r="AQ50" s="263">
        <v>-10.72986610807132</v>
      </c>
      <c r="AR50" s="468">
        <v>-13.4</v>
      </c>
      <c r="AS50" s="110" t="s">
        <v>132</v>
      </c>
    </row>
    <row r="51" spans="1:45" ht="24" customHeight="1">
      <c r="A51" s="143"/>
      <c r="C51" s="112" t="s">
        <v>91</v>
      </c>
      <c r="D51" s="453">
        <v>536.7363</v>
      </c>
      <c r="E51" s="421">
        <v>1.1</v>
      </c>
      <c r="F51" s="451">
        <v>300.14279999999997</v>
      </c>
      <c r="G51" s="421">
        <v>0.9</v>
      </c>
      <c r="H51" s="451">
        <v>18.0482</v>
      </c>
      <c r="I51" s="358">
        <v>-2</v>
      </c>
      <c r="J51" s="451">
        <v>83.55560000000001</v>
      </c>
      <c r="K51" s="421">
        <v>2.1</v>
      </c>
      <c r="L51" s="448">
        <v>22.9662</v>
      </c>
      <c r="M51" s="358">
        <v>-2.3</v>
      </c>
      <c r="N51" s="416">
        <v>0.3</v>
      </c>
      <c r="O51" s="424">
        <v>501.8015</v>
      </c>
      <c r="P51" s="358">
        <v>0.6</v>
      </c>
      <c r="Q51" s="439">
        <v>-1</v>
      </c>
      <c r="R51" s="362" t="s">
        <v>12</v>
      </c>
      <c r="S51" s="39" t="s">
        <v>12</v>
      </c>
      <c r="T51" s="65">
        <v>-1.1</v>
      </c>
      <c r="U51" s="169">
        <v>3.2</v>
      </c>
      <c r="V51" s="59">
        <v>-0.6</v>
      </c>
      <c r="W51" s="70">
        <v>0.1</v>
      </c>
      <c r="X51" s="199">
        <v>-0.3</v>
      </c>
      <c r="Y51" s="161">
        <v>-2.6</v>
      </c>
      <c r="Z51" s="59">
        <v>-1.3</v>
      </c>
      <c r="AA51" s="112" t="s">
        <v>91</v>
      </c>
      <c r="AB51" s="277">
        <v>45.8</v>
      </c>
      <c r="AC51" s="263" t="s">
        <v>12</v>
      </c>
      <c r="AD51" s="59">
        <v>4.366666666666667</v>
      </c>
      <c r="AE51" s="38">
        <v>4.866666666666667</v>
      </c>
      <c r="AF51" s="70">
        <v>4.4</v>
      </c>
      <c r="AG51" s="199">
        <v>9.106569671486223</v>
      </c>
      <c r="AH51" s="38">
        <v>10.459263704396845</v>
      </c>
      <c r="AI51" s="161">
        <v>7.8333718333718325</v>
      </c>
      <c r="AJ51" s="190">
        <f>AVERAGE(AJ93:AJ95)</f>
        <v>292.3333333333333</v>
      </c>
      <c r="AK51" s="384">
        <f>AVERAGE(AK93:AK95)</f>
        <v>5389.333333333333</v>
      </c>
      <c r="AL51" s="381">
        <v>0.94</v>
      </c>
      <c r="AM51" s="169">
        <v>1</v>
      </c>
      <c r="AN51" s="65">
        <v>1.6</v>
      </c>
      <c r="AO51" s="347">
        <v>1193.82</v>
      </c>
      <c r="AP51" s="346">
        <v>2</v>
      </c>
      <c r="AQ51" s="263">
        <v>-5.369806021474801</v>
      </c>
      <c r="AR51" s="468">
        <v>-5.2</v>
      </c>
      <c r="AS51" s="112" t="s">
        <v>91</v>
      </c>
    </row>
    <row r="52" spans="1:45" ht="24" customHeight="1">
      <c r="A52" s="143"/>
      <c r="C52" s="112" t="s">
        <v>92</v>
      </c>
      <c r="D52" s="453">
        <v>539.4588</v>
      </c>
      <c r="E52" s="421">
        <v>0.5</v>
      </c>
      <c r="F52" s="451">
        <v>302.4901</v>
      </c>
      <c r="G52" s="421">
        <v>0.8</v>
      </c>
      <c r="H52" s="451">
        <v>18.337400000000002</v>
      </c>
      <c r="I52" s="358">
        <v>1.6</v>
      </c>
      <c r="J52" s="451">
        <v>83.9037</v>
      </c>
      <c r="K52" s="421">
        <v>0.4</v>
      </c>
      <c r="L52" s="448">
        <v>23.5267</v>
      </c>
      <c r="M52" s="358">
        <v>2.4</v>
      </c>
      <c r="N52" s="416">
        <v>0</v>
      </c>
      <c r="O52" s="424">
        <v>502.6517</v>
      </c>
      <c r="P52" s="358">
        <v>0.2</v>
      </c>
      <c r="Q52" s="439">
        <v>-1.4</v>
      </c>
      <c r="R52" s="362" t="s">
        <v>12</v>
      </c>
      <c r="S52" s="39" t="s">
        <v>12</v>
      </c>
      <c r="T52" s="65">
        <v>0</v>
      </c>
      <c r="U52" s="169">
        <v>0.8</v>
      </c>
      <c r="V52" s="59">
        <v>0.1</v>
      </c>
      <c r="W52" s="70">
        <v>0.5</v>
      </c>
      <c r="X52" s="199">
        <v>0.1</v>
      </c>
      <c r="Y52" s="161">
        <v>-2.4</v>
      </c>
      <c r="Z52" s="59">
        <v>8.4</v>
      </c>
      <c r="AA52" s="112" t="s">
        <v>92</v>
      </c>
      <c r="AB52" s="277">
        <v>45.2</v>
      </c>
      <c r="AC52" s="263" t="s">
        <v>12</v>
      </c>
      <c r="AD52" s="59">
        <v>4.333333333333333</v>
      </c>
      <c r="AE52" s="38">
        <v>4.8</v>
      </c>
      <c r="AF52" s="70">
        <v>4.266666666666667</v>
      </c>
      <c r="AG52" s="199">
        <v>8.32490540217472</v>
      </c>
      <c r="AH52" s="38">
        <v>9.375133570397624</v>
      </c>
      <c r="AI52" s="161">
        <v>7.465200065711439</v>
      </c>
      <c r="AJ52" s="190">
        <f>AVERAGE(AJ96:AJ98)</f>
        <v>288</v>
      </c>
      <c r="AK52" s="384">
        <f>AVERAGE(AK96:AK98)</f>
        <v>5405.333333333333</v>
      </c>
      <c r="AL52" s="381">
        <v>0.97</v>
      </c>
      <c r="AM52" s="169">
        <v>0.4</v>
      </c>
      <c r="AN52" s="65">
        <v>1</v>
      </c>
      <c r="AO52" s="347">
        <v>1282.844</v>
      </c>
      <c r="AP52" s="346">
        <v>5</v>
      </c>
      <c r="AQ52" s="263">
        <v>-0.6804630712395721</v>
      </c>
      <c r="AR52" s="468">
        <v>-4.4</v>
      </c>
      <c r="AS52" s="112" t="s">
        <v>92</v>
      </c>
    </row>
    <row r="53" spans="1:45" ht="24" customHeight="1">
      <c r="A53" s="143"/>
      <c r="C53" s="111" t="s">
        <v>93</v>
      </c>
      <c r="D53" s="454">
        <v>542.8288</v>
      </c>
      <c r="E53" s="422">
        <v>0.6</v>
      </c>
      <c r="F53" s="452">
        <v>304.07259999999997</v>
      </c>
      <c r="G53" s="421">
        <v>0.5</v>
      </c>
      <c r="H53" s="452">
        <v>18.6422</v>
      </c>
      <c r="I53" s="358">
        <v>1.7</v>
      </c>
      <c r="J53" s="452">
        <v>83.1885</v>
      </c>
      <c r="K53" s="422">
        <v>-0.9</v>
      </c>
      <c r="L53" s="449">
        <v>23.1018</v>
      </c>
      <c r="M53" s="358">
        <v>-1.8</v>
      </c>
      <c r="N53" s="417">
        <v>0.6</v>
      </c>
      <c r="O53" s="425">
        <v>504.3631</v>
      </c>
      <c r="P53" s="358">
        <v>0.3</v>
      </c>
      <c r="Q53" s="440">
        <v>-1.6</v>
      </c>
      <c r="R53" s="363" t="s">
        <v>12</v>
      </c>
      <c r="S53" s="364" t="s">
        <v>13</v>
      </c>
      <c r="T53" s="191">
        <v>0.7</v>
      </c>
      <c r="U53" s="172">
        <v>0.5</v>
      </c>
      <c r="V53" s="97">
        <v>1.4</v>
      </c>
      <c r="W53" s="99">
        <v>1.4</v>
      </c>
      <c r="X53" s="202">
        <v>0.6</v>
      </c>
      <c r="Y53" s="196">
        <v>-0.9</v>
      </c>
      <c r="Z53" s="97">
        <v>-0.7</v>
      </c>
      <c r="AA53" s="111" t="s">
        <v>93</v>
      </c>
      <c r="AB53" s="278">
        <v>47.6</v>
      </c>
      <c r="AC53" s="264" t="s">
        <v>100</v>
      </c>
      <c r="AD53" s="97">
        <v>4.466666666666667</v>
      </c>
      <c r="AE53" s="93">
        <v>4.733333333333333</v>
      </c>
      <c r="AF53" s="99">
        <v>4.233333333333333</v>
      </c>
      <c r="AG53" s="202">
        <v>8.03639481662519</v>
      </c>
      <c r="AH53" s="93">
        <v>8.998300371633214</v>
      </c>
      <c r="AI53" s="196">
        <v>6.993689401094451</v>
      </c>
      <c r="AJ53" s="376">
        <f>AVERAGE(AJ99:AJ101)</f>
        <v>295.6666666666667</v>
      </c>
      <c r="AK53" s="387">
        <f>AVERAGE(AK99:AK101)</f>
        <v>5425.333333333333</v>
      </c>
      <c r="AL53" s="383">
        <v>0.99</v>
      </c>
      <c r="AM53" s="172">
        <v>1.1</v>
      </c>
      <c r="AN53" s="191">
        <v>1.6</v>
      </c>
      <c r="AO53" s="348">
        <v>1256.292</v>
      </c>
      <c r="AP53" s="349">
        <v>7</v>
      </c>
      <c r="AQ53" s="264">
        <v>-3.2888737546202123</v>
      </c>
      <c r="AR53" s="470">
        <v>4.2</v>
      </c>
      <c r="AS53" s="111" t="s">
        <v>93</v>
      </c>
    </row>
    <row r="54" spans="1:45" ht="24" customHeight="1">
      <c r="A54" s="143"/>
      <c r="C54" s="126" t="s">
        <v>133</v>
      </c>
      <c r="D54" s="453">
        <v>545.3579</v>
      </c>
      <c r="E54" s="423">
        <v>0.5</v>
      </c>
      <c r="F54" s="451">
        <v>305.37390000000005</v>
      </c>
      <c r="G54" s="423">
        <v>0.4</v>
      </c>
      <c r="H54" s="451">
        <v>18.696</v>
      </c>
      <c r="I54" s="359">
        <v>0.3</v>
      </c>
      <c r="J54" s="451">
        <v>83.6835</v>
      </c>
      <c r="K54" s="423">
        <v>0.6</v>
      </c>
      <c r="L54" s="450">
        <v>22.9436</v>
      </c>
      <c r="M54" s="359">
        <v>-0.7</v>
      </c>
      <c r="N54" s="418">
        <v>0.1</v>
      </c>
      <c r="O54" s="427">
        <v>506.0306</v>
      </c>
      <c r="P54" s="359">
        <v>0.3</v>
      </c>
      <c r="Q54" s="441">
        <v>-1.3</v>
      </c>
      <c r="R54" s="365" t="s">
        <v>12</v>
      </c>
      <c r="S54" s="366" t="s">
        <v>13</v>
      </c>
      <c r="T54" s="100">
        <v>-1.6</v>
      </c>
      <c r="U54" s="179">
        <v>0.6</v>
      </c>
      <c r="V54" s="130">
        <v>0.5</v>
      </c>
      <c r="W54" s="108">
        <v>0.7</v>
      </c>
      <c r="X54" s="203">
        <v>-0.8</v>
      </c>
      <c r="Y54" s="162">
        <v>-2.1</v>
      </c>
      <c r="Z54" s="130">
        <v>-6.9</v>
      </c>
      <c r="AA54" s="126" t="s">
        <v>133</v>
      </c>
      <c r="AB54" s="393">
        <v>47.8</v>
      </c>
      <c r="AC54" s="265" t="s">
        <v>12</v>
      </c>
      <c r="AD54" s="130">
        <v>4.233333333333333</v>
      </c>
      <c r="AE54" s="106">
        <v>4.7</v>
      </c>
      <c r="AF54" s="108">
        <v>4.2</v>
      </c>
      <c r="AG54" s="203">
        <v>8.50169898419603</v>
      </c>
      <c r="AH54" s="106">
        <v>9.832180569885487</v>
      </c>
      <c r="AI54" s="162">
        <v>7.116819596055476</v>
      </c>
      <c r="AJ54" s="375">
        <f>AVERAGE(AJ102:AJ104)</f>
        <v>280.3333333333333</v>
      </c>
      <c r="AK54" s="385">
        <f>AVERAGE(AK102:AK104)</f>
        <v>5461.666666666667</v>
      </c>
      <c r="AL54" s="386">
        <v>1.03</v>
      </c>
      <c r="AM54" s="179">
        <v>0.3</v>
      </c>
      <c r="AN54" s="100">
        <v>2.2</v>
      </c>
      <c r="AO54" s="350">
        <v>1263.744</v>
      </c>
      <c r="AP54" s="351">
        <v>4.9</v>
      </c>
      <c r="AQ54" s="265">
        <v>-2.3263139995560635</v>
      </c>
      <c r="AR54" s="469">
        <v>5.4</v>
      </c>
      <c r="AS54" s="126" t="s">
        <v>133</v>
      </c>
    </row>
    <row r="55" spans="1:45" ht="24" customHeight="1">
      <c r="A55" s="143"/>
      <c r="C55" s="110" t="s">
        <v>176</v>
      </c>
      <c r="D55" s="453">
        <v>549.349</v>
      </c>
      <c r="E55" s="421">
        <v>0.7</v>
      </c>
      <c r="F55" s="451">
        <v>307.75759999999997</v>
      </c>
      <c r="G55" s="421">
        <v>0.8</v>
      </c>
      <c r="H55" s="451">
        <v>18.239</v>
      </c>
      <c r="I55" s="358">
        <v>-2.4</v>
      </c>
      <c r="J55" s="451">
        <v>86.8227</v>
      </c>
      <c r="K55" s="421">
        <v>3.8</v>
      </c>
      <c r="L55" s="448">
        <v>21.2055</v>
      </c>
      <c r="M55" s="358">
        <v>-7.6</v>
      </c>
      <c r="N55" s="416">
        <v>0</v>
      </c>
      <c r="O55" s="428">
        <v>507.4418</v>
      </c>
      <c r="P55" s="358">
        <v>0.3</v>
      </c>
      <c r="Q55" s="439">
        <v>-1.2</v>
      </c>
      <c r="R55" s="362" t="s">
        <v>13</v>
      </c>
      <c r="S55" s="39" t="s">
        <v>13</v>
      </c>
      <c r="T55" s="65">
        <v>-1.5</v>
      </c>
      <c r="U55" s="169">
        <v>-0.2</v>
      </c>
      <c r="V55" s="59">
        <v>-1.4</v>
      </c>
      <c r="W55" s="70">
        <v>-1.3</v>
      </c>
      <c r="X55" s="199">
        <v>-1.1</v>
      </c>
      <c r="Y55" s="161">
        <v>-3.1</v>
      </c>
      <c r="Z55" s="59">
        <v>0.5</v>
      </c>
      <c r="AA55" s="110" t="s">
        <v>176</v>
      </c>
      <c r="AB55" s="277">
        <v>46.7</v>
      </c>
      <c r="AC55" s="263" t="s">
        <v>194</v>
      </c>
      <c r="AD55" s="59">
        <v>4.1</v>
      </c>
      <c r="AE55" s="38">
        <v>4.733333333333333</v>
      </c>
      <c r="AF55" s="70">
        <v>4.233333333333333</v>
      </c>
      <c r="AG55" s="199">
        <v>8.6</v>
      </c>
      <c r="AH55" s="38">
        <v>9.466666666666667</v>
      </c>
      <c r="AI55" s="161">
        <v>7.766666666666666</v>
      </c>
      <c r="AJ55" s="190">
        <f>AVERAGE(AJ105:AJ107)</f>
        <v>276.3333333333333</v>
      </c>
      <c r="AK55" s="384">
        <f>AVERAGE(AK105:AK107)</f>
        <v>5467.333333333333</v>
      </c>
      <c r="AL55" s="381">
        <v>1.06</v>
      </c>
      <c r="AM55" s="169">
        <v>0.6</v>
      </c>
      <c r="AN55" s="65">
        <v>2.9</v>
      </c>
      <c r="AO55" s="347">
        <v>1301.348</v>
      </c>
      <c r="AP55" s="346">
        <v>8.6</v>
      </c>
      <c r="AQ55" s="263">
        <v>-8.126893814724141</v>
      </c>
      <c r="AR55" s="468">
        <v>1.7</v>
      </c>
      <c r="AS55" s="110" t="s">
        <v>176</v>
      </c>
    </row>
    <row r="56" spans="1:45" ht="24" customHeight="1">
      <c r="A56" s="143"/>
      <c r="C56" s="110" t="s">
        <v>183</v>
      </c>
      <c r="D56" s="453">
        <v>550.379</v>
      </c>
      <c r="E56" s="421">
        <v>0.2</v>
      </c>
      <c r="F56" s="451">
        <v>305.81329999999997</v>
      </c>
      <c r="G56" s="421">
        <v>-0.6</v>
      </c>
      <c r="H56" s="451">
        <v>18.3613</v>
      </c>
      <c r="I56" s="358">
        <v>0.7</v>
      </c>
      <c r="J56" s="451">
        <v>87.5216</v>
      </c>
      <c r="K56" s="421">
        <v>0.8</v>
      </c>
      <c r="L56" s="448">
        <v>20.2775</v>
      </c>
      <c r="M56" s="358">
        <v>-4.4</v>
      </c>
      <c r="N56" s="416">
        <v>0.4</v>
      </c>
      <c r="O56" s="428">
        <v>508.37420000000003</v>
      </c>
      <c r="P56" s="432">
        <v>0.2</v>
      </c>
      <c r="Q56" s="439">
        <v>-0.8</v>
      </c>
      <c r="R56" s="362" t="s">
        <v>13</v>
      </c>
      <c r="S56" s="39" t="s">
        <v>13</v>
      </c>
      <c r="T56" s="65">
        <v>-3.9</v>
      </c>
      <c r="U56" s="169">
        <v>0.5</v>
      </c>
      <c r="V56" s="59">
        <v>-0.4</v>
      </c>
      <c r="W56" s="70">
        <v>-0.6</v>
      </c>
      <c r="X56" s="199">
        <v>-0.4</v>
      </c>
      <c r="Y56" s="161">
        <v>-2.1</v>
      </c>
      <c r="Z56" s="59">
        <v>-4.6</v>
      </c>
      <c r="AA56" s="110" t="s">
        <v>183</v>
      </c>
      <c r="AB56" s="277">
        <v>45.9</v>
      </c>
      <c r="AC56" s="263" t="s">
        <v>100</v>
      </c>
      <c r="AD56" s="59">
        <v>4.133333333333333</v>
      </c>
      <c r="AE56" s="38">
        <v>4.733333333333333</v>
      </c>
      <c r="AF56" s="70">
        <v>4.266666666666667</v>
      </c>
      <c r="AG56" s="199">
        <v>8.066666666666666</v>
      </c>
      <c r="AH56" s="140">
        <v>8.9</v>
      </c>
      <c r="AI56" s="161">
        <v>7.2</v>
      </c>
      <c r="AJ56" s="190">
        <f>AVERAGE(AJ108:AJ110)</f>
        <v>275.6666666666667</v>
      </c>
      <c r="AK56" s="384">
        <f>AVERAGE(AK108:AK110)</f>
        <v>5472.333333333333</v>
      </c>
      <c r="AL56" s="381">
        <v>1.08</v>
      </c>
      <c r="AM56" s="169">
        <v>0.1</v>
      </c>
      <c r="AN56" s="65">
        <v>3</v>
      </c>
      <c r="AO56" s="347">
        <v>1271.176</v>
      </c>
      <c r="AP56" s="346">
        <v>-0.7</v>
      </c>
      <c r="AQ56" s="263">
        <v>-15.939205083486982</v>
      </c>
      <c r="AR56" s="468">
        <v>2.8</v>
      </c>
      <c r="AS56" s="110" t="s">
        <v>183</v>
      </c>
    </row>
    <row r="57" spans="1:45" ht="24" customHeight="1">
      <c r="A57" s="143"/>
      <c r="C57" s="111" t="s">
        <v>93</v>
      </c>
      <c r="D57" s="454">
        <v>556.3229</v>
      </c>
      <c r="E57" s="422">
        <v>1.1</v>
      </c>
      <c r="F57" s="452">
        <v>309.1469</v>
      </c>
      <c r="G57" s="422">
        <v>1.1</v>
      </c>
      <c r="H57" s="452">
        <v>18.8065</v>
      </c>
      <c r="I57" s="360">
        <v>2.4</v>
      </c>
      <c r="J57" s="452">
        <v>88.8036</v>
      </c>
      <c r="K57" s="422">
        <v>1.5</v>
      </c>
      <c r="L57" s="449">
        <v>20.822</v>
      </c>
      <c r="M57" s="360">
        <v>2.7</v>
      </c>
      <c r="N57" s="417">
        <v>0.1</v>
      </c>
      <c r="O57" s="429">
        <v>513.8851</v>
      </c>
      <c r="P57" s="360">
        <v>1.1</v>
      </c>
      <c r="Q57" s="440">
        <v>-0.6</v>
      </c>
      <c r="R57" s="363" t="s">
        <v>13</v>
      </c>
      <c r="S57" s="364" t="s">
        <v>13</v>
      </c>
      <c r="T57" s="191">
        <v>-1.7</v>
      </c>
      <c r="U57" s="172">
        <v>-0.2</v>
      </c>
      <c r="V57" s="97">
        <v>-2.1</v>
      </c>
      <c r="W57" s="99">
        <v>-1.5</v>
      </c>
      <c r="X57" s="202">
        <v>-2</v>
      </c>
      <c r="Y57" s="196">
        <v>-3.3</v>
      </c>
      <c r="Z57" s="97">
        <v>-1</v>
      </c>
      <c r="AA57" s="111" t="s">
        <v>165</v>
      </c>
      <c r="AB57" s="278">
        <v>46.9</v>
      </c>
      <c r="AC57" s="264" t="s">
        <v>12</v>
      </c>
      <c r="AD57" s="97">
        <v>4.066666666666666</v>
      </c>
      <c r="AE57" s="93">
        <v>4.7</v>
      </c>
      <c r="AF57" s="99">
        <v>4.266666666666667</v>
      </c>
      <c r="AG57" s="202">
        <v>6.8</v>
      </c>
      <c r="AH57" s="139">
        <v>7.566666666666667</v>
      </c>
      <c r="AI57" s="196">
        <v>6</v>
      </c>
      <c r="AJ57" s="376">
        <f>AVERAGE(AJ111:AJ113)</f>
        <v>268</v>
      </c>
      <c r="AK57" s="387">
        <f>AVERAGE(AK111:AK113)</f>
        <v>5486.333333333333</v>
      </c>
      <c r="AL57" s="383">
        <v>1.07</v>
      </c>
      <c r="AM57" s="172">
        <v>0</v>
      </c>
      <c r="AN57" s="191">
        <v>2.5</v>
      </c>
      <c r="AO57" s="348">
        <v>1322.18</v>
      </c>
      <c r="AP57" s="349">
        <v>5.2</v>
      </c>
      <c r="AQ57" s="458">
        <v>-10.570078306978374</v>
      </c>
      <c r="AR57" s="471">
        <v>-2</v>
      </c>
      <c r="AS57" s="111" t="s">
        <v>165</v>
      </c>
    </row>
    <row r="58" spans="1:45" ht="24" customHeight="1">
      <c r="A58" s="7"/>
      <c r="C58" s="126" t="s">
        <v>197</v>
      </c>
      <c r="D58" s="459">
        <v>562.5856</v>
      </c>
      <c r="E58" s="460">
        <v>1.1</v>
      </c>
      <c r="F58" s="461">
        <v>310.8737</v>
      </c>
      <c r="G58" s="462">
        <v>0.6</v>
      </c>
      <c r="H58" s="461">
        <v>18.4964</v>
      </c>
      <c r="I58" s="463">
        <v>-1.6</v>
      </c>
      <c r="J58" s="461">
        <v>89.8459</v>
      </c>
      <c r="K58" s="460">
        <v>1.2</v>
      </c>
      <c r="L58" s="464">
        <v>21.4797</v>
      </c>
      <c r="M58" s="460">
        <v>3.2</v>
      </c>
      <c r="N58" s="464">
        <v>0.4</v>
      </c>
      <c r="O58" s="465">
        <v>518.2233</v>
      </c>
      <c r="P58" s="466">
        <v>0.8</v>
      </c>
      <c r="Q58" s="476">
        <v>-0.6</v>
      </c>
      <c r="R58" s="105" t="s">
        <v>13</v>
      </c>
      <c r="S58" s="109" t="s">
        <v>13</v>
      </c>
      <c r="T58" s="100">
        <v>0.6</v>
      </c>
      <c r="U58" s="179">
        <v>-0.6</v>
      </c>
      <c r="V58" s="130">
        <v>-0.7</v>
      </c>
      <c r="W58" s="108">
        <v>-0.1</v>
      </c>
      <c r="X58" s="203">
        <v>0</v>
      </c>
      <c r="Y58" s="162">
        <v>-1.9</v>
      </c>
      <c r="Z58" s="130">
        <v>-5.8</v>
      </c>
      <c r="AA58" s="126" t="s">
        <v>197</v>
      </c>
      <c r="AB58" s="393">
        <v>46.6</v>
      </c>
      <c r="AC58" s="265" t="s">
        <v>194</v>
      </c>
      <c r="AD58" s="130">
        <v>4.033333333333333</v>
      </c>
      <c r="AE58" s="106">
        <v>4.633333333333334</v>
      </c>
      <c r="AF58" s="108">
        <v>4.233333333333333</v>
      </c>
      <c r="AG58" s="203">
        <v>8.666666666666666</v>
      </c>
      <c r="AH58" s="106">
        <v>9.333333333333334</v>
      </c>
      <c r="AI58" s="162">
        <v>8.033333333333333</v>
      </c>
      <c r="AJ58" s="385">
        <f>AVERAGE(AJ114:AJ116)</f>
        <v>265.6666666666667</v>
      </c>
      <c r="AK58" s="385">
        <f>AVERAGE(AK114:AK116)</f>
        <v>5517</v>
      </c>
      <c r="AL58" s="386">
        <f>AVERAGE(AL114:AL116)</f>
        <v>1.0466666666666669</v>
      </c>
      <c r="AM58" s="179">
        <v>-0.7</v>
      </c>
      <c r="AN58" s="100">
        <v>1.9</v>
      </c>
      <c r="AO58" s="350">
        <v>1239.056</v>
      </c>
      <c r="AP58" s="351">
        <v>-1.8</v>
      </c>
      <c r="AQ58" s="467">
        <v>-9.47659199660012</v>
      </c>
      <c r="AR58" s="469">
        <v>2.7</v>
      </c>
      <c r="AS58" s="126" t="s">
        <v>197</v>
      </c>
    </row>
    <row r="59" spans="1:45" ht="24" customHeight="1">
      <c r="A59" s="7"/>
      <c r="C59" s="110" t="s">
        <v>211</v>
      </c>
      <c r="D59" s="473">
        <v>559.0025</v>
      </c>
      <c r="E59" s="478">
        <v>-0.6</v>
      </c>
      <c r="F59" s="451">
        <v>311.3863</v>
      </c>
      <c r="G59" s="479">
        <v>0.2</v>
      </c>
      <c r="H59" s="451">
        <v>17.6704</v>
      </c>
      <c r="I59" s="478">
        <v>-4.5</v>
      </c>
      <c r="J59" s="451">
        <v>87.08930000000001</v>
      </c>
      <c r="K59" s="478">
        <v>-3.1</v>
      </c>
      <c r="L59" s="474">
        <v>20.686799999999998</v>
      </c>
      <c r="M59" s="478">
        <v>-3.7</v>
      </c>
      <c r="N59" s="480">
        <v>0.1</v>
      </c>
      <c r="O59" s="475">
        <v>514.2502000000001</v>
      </c>
      <c r="P59" s="478">
        <v>-0.8</v>
      </c>
      <c r="Q59" s="474">
        <v>-0.5</v>
      </c>
      <c r="R59" s="362" t="s">
        <v>13</v>
      </c>
      <c r="S59" s="39" t="s">
        <v>13</v>
      </c>
      <c r="T59" s="65">
        <v>0.6</v>
      </c>
      <c r="U59" s="169">
        <v>-0.3</v>
      </c>
      <c r="V59" s="59">
        <v>1</v>
      </c>
      <c r="W59" s="70">
        <v>1.2</v>
      </c>
      <c r="X59" s="199">
        <v>0.4</v>
      </c>
      <c r="Y59" s="161">
        <v>-1</v>
      </c>
      <c r="Z59" s="59">
        <v>-6.8</v>
      </c>
      <c r="AA59" s="110" t="s">
        <v>176</v>
      </c>
      <c r="AB59" s="277">
        <v>44.6</v>
      </c>
      <c r="AC59" s="263" t="s">
        <v>194</v>
      </c>
      <c r="AD59" s="58">
        <v>3.8</v>
      </c>
      <c r="AE59" s="38">
        <v>3.9</v>
      </c>
      <c r="AF59" s="70">
        <v>3.6</v>
      </c>
      <c r="AG59" s="199">
        <v>7.3</v>
      </c>
      <c r="AH59" s="38">
        <v>8.2</v>
      </c>
      <c r="AI59" s="161">
        <v>6.4</v>
      </c>
      <c r="AJ59" s="385">
        <f>AVERAGE(AJ117:AJ119)</f>
        <v>252.66666666666666</v>
      </c>
      <c r="AK59" s="385">
        <f>AVERAGE(AK117:AK119)</f>
        <v>5524.666666666667</v>
      </c>
      <c r="AL59" s="386">
        <f>AVERAGE(AL117:AL119)</f>
        <v>1.0600000000000003</v>
      </c>
      <c r="AM59" s="169">
        <v>-0.6</v>
      </c>
      <c r="AN59" s="65">
        <v>0.6</v>
      </c>
      <c r="AO59" s="347">
        <v>1270.296</v>
      </c>
      <c r="AP59" s="346">
        <v>-2.6</v>
      </c>
      <c r="AQ59" s="481">
        <v>-4.59191441477229</v>
      </c>
      <c r="AR59" s="481">
        <v>10.2</v>
      </c>
      <c r="AS59" s="110" t="s">
        <v>176</v>
      </c>
    </row>
    <row r="60" spans="1:45" ht="24" customHeight="1">
      <c r="A60" s="7"/>
      <c r="C60" s="112" t="s">
        <v>92</v>
      </c>
      <c r="D60" s="473">
        <v>560.5713000000001</v>
      </c>
      <c r="E60" s="478">
        <v>0.3</v>
      </c>
      <c r="F60" s="451">
        <v>311.5332</v>
      </c>
      <c r="G60" s="479">
        <v>0</v>
      </c>
      <c r="H60" s="451">
        <v>16.2558</v>
      </c>
      <c r="I60" s="478">
        <v>-8</v>
      </c>
      <c r="J60" s="451">
        <v>87.8827</v>
      </c>
      <c r="K60" s="478">
        <v>0.9</v>
      </c>
      <c r="L60" s="474">
        <v>20.4037</v>
      </c>
      <c r="M60" s="478">
        <v>-1.4</v>
      </c>
      <c r="N60" s="480">
        <v>0.5</v>
      </c>
      <c r="O60" s="475">
        <v>514.5772000000001</v>
      </c>
      <c r="P60" s="478">
        <v>0.1</v>
      </c>
      <c r="Q60" s="474">
        <v>-0.6</v>
      </c>
      <c r="R60" s="362" t="s">
        <v>13</v>
      </c>
      <c r="S60" s="39" t="s">
        <v>13</v>
      </c>
      <c r="T60" s="65">
        <v>1.5</v>
      </c>
      <c r="U60" s="169">
        <v>-0.5</v>
      </c>
      <c r="V60" s="59">
        <v>-2.3</v>
      </c>
      <c r="W60" s="70">
        <v>-2.1</v>
      </c>
      <c r="X60" s="199">
        <v>-1</v>
      </c>
      <c r="Y60" s="161">
        <v>-1.4</v>
      </c>
      <c r="Z60" s="59">
        <v>-5.9</v>
      </c>
      <c r="AA60" s="110" t="s">
        <v>183</v>
      </c>
      <c r="AB60" s="277">
        <v>43.8</v>
      </c>
      <c r="AC60" s="263" t="s">
        <v>194</v>
      </c>
      <c r="AD60" s="59">
        <f aca="true" t="shared" si="0" ref="AD60:AL60">AVERAGE(AD120:AD122)</f>
        <v>3.8000000000000003</v>
      </c>
      <c r="AE60" s="38">
        <f t="shared" si="0"/>
        <v>3.8666666666666667</v>
      </c>
      <c r="AF60" s="70">
        <f t="shared" si="0"/>
        <v>3.6666666666666665</v>
      </c>
      <c r="AG60" s="199">
        <f>AVERAGE(AG120:AG122)</f>
        <v>7.7</v>
      </c>
      <c r="AH60" s="38">
        <f t="shared" si="0"/>
        <v>7.5</v>
      </c>
      <c r="AI60" s="161">
        <f t="shared" si="0"/>
        <v>7.766666666666666</v>
      </c>
      <c r="AJ60" s="385">
        <f t="shared" si="0"/>
        <v>252.33333333333334</v>
      </c>
      <c r="AK60" s="385">
        <f t="shared" si="0"/>
        <v>5515</v>
      </c>
      <c r="AL60" s="386">
        <f t="shared" si="0"/>
        <v>1.0599999999999998</v>
      </c>
      <c r="AM60" s="169">
        <v>-0.6</v>
      </c>
      <c r="AN60" s="65">
        <v>0.4</v>
      </c>
      <c r="AO60" s="347">
        <v>798.812</v>
      </c>
      <c r="AP60" s="346">
        <v>-37.1</v>
      </c>
      <c r="AQ60" s="481">
        <v>-2.522124384656067</v>
      </c>
      <c r="AR60" s="481">
        <v>6.6</v>
      </c>
      <c r="AS60" s="110" t="s">
        <v>183</v>
      </c>
    </row>
    <row r="61" spans="1:45" ht="24" customHeight="1">
      <c r="A61" s="7"/>
      <c r="C61" s="113" t="s">
        <v>93</v>
      </c>
      <c r="D61" s="505">
        <v>564.155</v>
      </c>
      <c r="E61" s="489">
        <v>0.6</v>
      </c>
      <c r="F61" s="452">
        <v>312.7459</v>
      </c>
      <c r="G61" s="490">
        <v>0.4</v>
      </c>
      <c r="H61" s="452">
        <v>14.767700000000001</v>
      </c>
      <c r="I61" s="489">
        <v>-9.2</v>
      </c>
      <c r="J61" s="452">
        <v>88.6888</v>
      </c>
      <c r="K61" s="491">
        <v>0.9</v>
      </c>
      <c r="L61" s="452">
        <v>20.5257</v>
      </c>
      <c r="M61" s="489">
        <v>0.6</v>
      </c>
      <c r="N61" s="492">
        <v>0.3</v>
      </c>
      <c r="O61" s="506">
        <v>514.2148</v>
      </c>
      <c r="P61" s="489">
        <v>-0.1</v>
      </c>
      <c r="Q61" s="493">
        <v>-1.3</v>
      </c>
      <c r="R61" s="363" t="s">
        <v>13</v>
      </c>
      <c r="S61" s="364" t="s">
        <v>13</v>
      </c>
      <c r="T61" s="191">
        <v>0.8</v>
      </c>
      <c r="U61" s="172">
        <v>0.8</v>
      </c>
      <c r="V61" s="97">
        <v>-1.3</v>
      </c>
      <c r="W61" s="99">
        <v>-1.1</v>
      </c>
      <c r="X61" s="202">
        <v>-0.6</v>
      </c>
      <c r="Y61" s="196">
        <v>-1.2</v>
      </c>
      <c r="Z61" s="97">
        <v>-1.9</v>
      </c>
      <c r="AA61" s="111" t="s">
        <v>165</v>
      </c>
      <c r="AB61" s="278">
        <v>38.8</v>
      </c>
      <c r="AC61" s="264" t="s">
        <v>194</v>
      </c>
      <c r="AD61" s="97">
        <f aca="true" t="shared" si="1" ref="AD61:AL61">AVERAGE(AD123:AD125)</f>
        <v>3.8333333333333335</v>
      </c>
      <c r="AE61" s="93">
        <f t="shared" si="1"/>
        <v>3.9</v>
      </c>
      <c r="AF61" s="99">
        <f t="shared" si="1"/>
        <v>3.733333333333333</v>
      </c>
      <c r="AG61" s="202">
        <f t="shared" si="1"/>
        <v>7.2</v>
      </c>
      <c r="AH61" s="93">
        <f t="shared" si="1"/>
        <v>7.8</v>
      </c>
      <c r="AI61" s="196">
        <f t="shared" si="1"/>
        <v>6.566666666666666</v>
      </c>
      <c r="AJ61" s="387">
        <f t="shared" si="1"/>
        <v>255.33333333333334</v>
      </c>
      <c r="AK61" s="387">
        <f t="shared" si="1"/>
        <v>5537</v>
      </c>
      <c r="AL61" s="383">
        <f t="shared" si="1"/>
        <v>0.9966666666666666</v>
      </c>
      <c r="AM61" s="172">
        <v>-0.9</v>
      </c>
      <c r="AN61" s="191">
        <v>0.2</v>
      </c>
      <c r="AO61" s="348">
        <v>960.852</v>
      </c>
      <c r="AP61" s="349">
        <v>-27.3</v>
      </c>
      <c r="AQ61" s="507">
        <v>-3.2655997601465856</v>
      </c>
      <c r="AR61" s="507">
        <v>6</v>
      </c>
      <c r="AS61" s="111" t="s">
        <v>165</v>
      </c>
    </row>
    <row r="62" spans="1:45" ht="24" customHeight="1">
      <c r="A62" s="7"/>
      <c r="C62" s="110" t="s">
        <v>258</v>
      </c>
      <c r="D62" s="473">
        <v>568.7494</v>
      </c>
      <c r="E62" s="478">
        <v>0.8</v>
      </c>
      <c r="F62" s="451">
        <v>315.3705</v>
      </c>
      <c r="G62" s="479">
        <v>0.8</v>
      </c>
      <c r="H62" s="451">
        <v>15.4415</v>
      </c>
      <c r="I62" s="478">
        <v>4.6</v>
      </c>
      <c r="J62" s="451">
        <v>87.92689999999999</v>
      </c>
      <c r="K62" s="432">
        <v>-0.9</v>
      </c>
      <c r="L62" s="451">
        <v>20.8325</v>
      </c>
      <c r="M62" s="478">
        <v>1.5</v>
      </c>
      <c r="N62" s="480">
        <v>0.5</v>
      </c>
      <c r="O62" s="475">
        <v>516.0857</v>
      </c>
      <c r="P62" s="478">
        <v>0.4</v>
      </c>
      <c r="Q62" s="508">
        <v>-1.4</v>
      </c>
      <c r="R62" s="362" t="s">
        <v>13</v>
      </c>
      <c r="S62" s="39" t="s">
        <v>13</v>
      </c>
      <c r="T62" s="65">
        <v>0.6</v>
      </c>
      <c r="U62" s="169">
        <v>1.8</v>
      </c>
      <c r="V62" s="59">
        <v>-1.2</v>
      </c>
      <c r="W62" s="70">
        <v>-1</v>
      </c>
      <c r="X62" s="199">
        <v>-4.1</v>
      </c>
      <c r="Y62" s="161">
        <v>0.4</v>
      </c>
      <c r="Z62" s="59">
        <v>-0.7</v>
      </c>
      <c r="AA62" s="110" t="s">
        <v>258</v>
      </c>
      <c r="AB62" s="277">
        <v>36.5</v>
      </c>
      <c r="AC62" s="263" t="s">
        <v>194</v>
      </c>
      <c r="AD62" s="97">
        <f aca="true" t="shared" si="2" ref="AD62:AL62">AVERAGE(AD126:AD128)</f>
        <v>3.8333333333333335</v>
      </c>
      <c r="AE62" s="93">
        <f t="shared" si="2"/>
        <v>3.9</v>
      </c>
      <c r="AF62" s="99">
        <f t="shared" si="2"/>
        <v>3.8000000000000003</v>
      </c>
      <c r="AG62" s="202">
        <f t="shared" si="2"/>
        <v>7.333333333333333</v>
      </c>
      <c r="AH62" s="93">
        <f t="shared" si="2"/>
        <v>7.7</v>
      </c>
      <c r="AI62" s="196">
        <f t="shared" si="2"/>
        <v>7</v>
      </c>
      <c r="AJ62" s="387">
        <f t="shared" si="2"/>
        <v>257.6666666666667</v>
      </c>
      <c r="AK62" s="387">
        <f t="shared" si="2"/>
        <v>5517.666666666667</v>
      </c>
      <c r="AL62" s="383">
        <f t="shared" si="2"/>
        <v>0.9666666666666667</v>
      </c>
      <c r="AM62" s="169">
        <v>1.4</v>
      </c>
      <c r="AN62" s="65">
        <v>1</v>
      </c>
      <c r="AO62" s="347">
        <v>1127</v>
      </c>
      <c r="AP62" s="346">
        <v>-9</v>
      </c>
      <c r="AQ62" s="481">
        <v>-2.8</v>
      </c>
      <c r="AR62" s="481">
        <v>7.9</v>
      </c>
      <c r="AS62" s="110" t="s">
        <v>258</v>
      </c>
    </row>
    <row r="63" spans="1:45" ht="24" customHeight="1" hidden="1">
      <c r="A63" s="7"/>
      <c r="C63" s="110" t="s">
        <v>211</v>
      </c>
      <c r="D63" s="473"/>
      <c r="E63" s="478"/>
      <c r="F63" s="451"/>
      <c r="G63" s="479"/>
      <c r="H63" s="451"/>
      <c r="I63" s="478"/>
      <c r="J63" s="451"/>
      <c r="K63" s="432"/>
      <c r="L63" s="451"/>
      <c r="M63" s="478"/>
      <c r="N63" s="480"/>
      <c r="O63" s="475"/>
      <c r="P63" s="478"/>
      <c r="Q63" s="508"/>
      <c r="R63" s="362" t="s">
        <v>13</v>
      </c>
      <c r="S63" s="39" t="s">
        <v>13</v>
      </c>
      <c r="T63" s="65"/>
      <c r="U63" s="169"/>
      <c r="V63" s="59"/>
      <c r="W63" s="70"/>
      <c r="X63" s="199"/>
      <c r="Y63" s="161"/>
      <c r="Z63" s="59"/>
      <c r="AA63" s="110" t="s">
        <v>176</v>
      </c>
      <c r="AB63" s="277"/>
      <c r="AC63" s="263" t="s">
        <v>194</v>
      </c>
      <c r="AD63" s="59"/>
      <c r="AE63" s="38"/>
      <c r="AF63" s="70"/>
      <c r="AG63" s="199"/>
      <c r="AH63" s="38"/>
      <c r="AI63" s="161"/>
      <c r="AJ63" s="527"/>
      <c r="AK63" s="384"/>
      <c r="AL63" s="381"/>
      <c r="AM63" s="169"/>
      <c r="AN63" s="65"/>
      <c r="AO63" s="347"/>
      <c r="AP63" s="346"/>
      <c r="AQ63" s="481"/>
      <c r="AR63" s="481"/>
      <c r="AS63" s="110" t="s">
        <v>176</v>
      </c>
    </row>
    <row r="64" spans="1:45" ht="24" customHeight="1">
      <c r="A64" s="7"/>
      <c r="C64" s="126"/>
      <c r="D64" s="459"/>
      <c r="E64" s="464"/>
      <c r="F64" s="464"/>
      <c r="G64" s="509"/>
      <c r="H64" s="464"/>
      <c r="I64" s="464"/>
      <c r="J64" s="464"/>
      <c r="K64" s="464"/>
      <c r="L64" s="464"/>
      <c r="M64" s="464"/>
      <c r="N64" s="464"/>
      <c r="O64" s="427"/>
      <c r="P64" s="464"/>
      <c r="Q64" s="464"/>
      <c r="R64" s="365"/>
      <c r="S64" s="366"/>
      <c r="T64" s="100"/>
      <c r="U64" s="179"/>
      <c r="V64" s="130"/>
      <c r="W64" s="108"/>
      <c r="X64" s="203"/>
      <c r="Y64" s="162"/>
      <c r="Z64" s="130"/>
      <c r="AA64" s="126"/>
      <c r="AB64" s="393"/>
      <c r="AC64" s="265"/>
      <c r="AD64" s="130"/>
      <c r="AE64" s="106"/>
      <c r="AF64" s="108"/>
      <c r="AG64" s="203"/>
      <c r="AH64" s="106"/>
      <c r="AI64" s="162"/>
      <c r="AJ64" s="504"/>
      <c r="AK64" s="385"/>
      <c r="AL64" s="386"/>
      <c r="AM64" s="179"/>
      <c r="AN64" s="100"/>
      <c r="AO64" s="350"/>
      <c r="AP64" s="351"/>
      <c r="AQ64" s="467"/>
      <c r="AR64" s="467"/>
      <c r="AS64" s="126"/>
    </row>
    <row r="65" spans="1:45" ht="24" customHeight="1">
      <c r="A65" s="7"/>
      <c r="C65" s="110"/>
      <c r="D65" s="101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58"/>
      <c r="S65" s="40"/>
      <c r="T65" s="65"/>
      <c r="U65" s="169"/>
      <c r="V65" s="59"/>
      <c r="W65" s="70"/>
      <c r="X65" s="199"/>
      <c r="Y65" s="161"/>
      <c r="Z65" s="59"/>
      <c r="AA65" s="110"/>
      <c r="AB65" s="277"/>
      <c r="AC65" s="263"/>
      <c r="AD65" s="59"/>
      <c r="AE65" s="38"/>
      <c r="AF65" s="70"/>
      <c r="AG65" s="199"/>
      <c r="AH65" s="38"/>
      <c r="AI65" s="161"/>
      <c r="AJ65" s="65"/>
      <c r="AK65" s="169"/>
      <c r="AL65" s="388"/>
      <c r="AM65" s="169"/>
      <c r="AN65" s="65"/>
      <c r="AO65" s="347"/>
      <c r="AP65" s="346" t="s">
        <v>14</v>
      </c>
      <c r="AQ65" s="342"/>
      <c r="AR65" s="342"/>
      <c r="AS65" s="110"/>
    </row>
    <row r="66" spans="1:45" ht="24" customHeight="1" hidden="1">
      <c r="A66" s="7"/>
      <c r="C66" s="110" t="s">
        <v>281</v>
      </c>
      <c r="D66" s="101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58">
        <v>58.3</v>
      </c>
      <c r="S66" s="40">
        <v>77.3</v>
      </c>
      <c r="T66" s="65"/>
      <c r="U66" s="169"/>
      <c r="V66" s="59"/>
      <c r="W66" s="70"/>
      <c r="X66" s="199"/>
      <c r="Y66" s="161"/>
      <c r="Z66" s="59"/>
      <c r="AA66" s="110" t="s">
        <v>269</v>
      </c>
      <c r="AB66" s="277"/>
      <c r="AC66" s="263">
        <v>35.5</v>
      </c>
      <c r="AD66" s="59">
        <v>5.5</v>
      </c>
      <c r="AE66" s="38">
        <v>5.6</v>
      </c>
      <c r="AF66" s="70">
        <v>5.3</v>
      </c>
      <c r="AG66" s="199"/>
      <c r="AH66" s="38"/>
      <c r="AI66" s="161"/>
      <c r="AJ66" s="190">
        <v>363</v>
      </c>
      <c r="AK66" s="384">
        <v>5328</v>
      </c>
      <c r="AL66" s="388">
        <v>0.58</v>
      </c>
      <c r="AM66" s="169"/>
      <c r="AN66" s="65">
        <v>6.8</v>
      </c>
      <c r="AO66" s="347">
        <v>1139.256</v>
      </c>
      <c r="AP66" s="346"/>
      <c r="AQ66" s="263">
        <v>-9.226748937577426</v>
      </c>
      <c r="AR66" s="263"/>
      <c r="AS66" s="110" t="s">
        <v>278</v>
      </c>
    </row>
    <row r="67" spans="1:45" ht="24" customHeight="1" hidden="1">
      <c r="A67" s="7"/>
      <c r="C67" s="110" t="s">
        <v>142</v>
      </c>
      <c r="D67" s="101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58">
        <v>66.7</v>
      </c>
      <c r="S67" s="40">
        <v>81.8</v>
      </c>
      <c r="T67" s="65"/>
      <c r="U67" s="169"/>
      <c r="V67" s="59"/>
      <c r="W67" s="70"/>
      <c r="X67" s="199"/>
      <c r="Y67" s="161"/>
      <c r="Z67" s="59"/>
      <c r="AA67" s="110" t="s">
        <v>9</v>
      </c>
      <c r="AB67" s="277"/>
      <c r="AC67" s="263">
        <v>38.3</v>
      </c>
      <c r="AD67" s="59">
        <v>5.2</v>
      </c>
      <c r="AE67" s="38">
        <v>5.4</v>
      </c>
      <c r="AF67" s="70">
        <v>5</v>
      </c>
      <c r="AG67" s="199"/>
      <c r="AH67" s="38"/>
      <c r="AI67" s="161"/>
      <c r="AJ67" s="190">
        <v>349</v>
      </c>
      <c r="AK67" s="384">
        <v>5325</v>
      </c>
      <c r="AL67" s="388">
        <v>0.6</v>
      </c>
      <c r="AM67" s="169"/>
      <c r="AN67" s="65">
        <v>6.4</v>
      </c>
      <c r="AO67" s="347">
        <v>1147.476</v>
      </c>
      <c r="AP67" s="346"/>
      <c r="AQ67" s="263">
        <v>-10.077201318937341</v>
      </c>
      <c r="AR67" s="263"/>
      <c r="AS67" s="110" t="s">
        <v>9</v>
      </c>
    </row>
    <row r="68" spans="1:45" ht="24" customHeight="1" hidden="1">
      <c r="A68" s="7"/>
      <c r="C68" s="110" t="s">
        <v>168</v>
      </c>
      <c r="D68" s="101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58">
        <v>50</v>
      </c>
      <c r="S68" s="40">
        <v>100</v>
      </c>
      <c r="T68" s="65"/>
      <c r="U68" s="169"/>
      <c r="V68" s="59"/>
      <c r="W68" s="70"/>
      <c r="X68" s="199"/>
      <c r="Y68" s="161"/>
      <c r="Z68" s="59"/>
      <c r="AA68" s="110" t="s">
        <v>1</v>
      </c>
      <c r="AB68" s="277"/>
      <c r="AC68" s="263">
        <v>41.3</v>
      </c>
      <c r="AD68" s="59">
        <v>5.4</v>
      </c>
      <c r="AE68" s="38">
        <v>5.7</v>
      </c>
      <c r="AF68" s="70">
        <v>4.9</v>
      </c>
      <c r="AG68" s="199"/>
      <c r="AH68" s="38"/>
      <c r="AI68" s="161"/>
      <c r="AJ68" s="190">
        <v>364</v>
      </c>
      <c r="AK68" s="384">
        <v>5341</v>
      </c>
      <c r="AL68" s="388">
        <v>0.6</v>
      </c>
      <c r="AM68" s="169"/>
      <c r="AN68" s="65">
        <v>5.1</v>
      </c>
      <c r="AO68" s="347">
        <v>1125.96</v>
      </c>
      <c r="AP68" s="346"/>
      <c r="AQ68" s="263">
        <v>-9.943549973640785</v>
      </c>
      <c r="AR68" s="263"/>
      <c r="AS68" s="110" t="s">
        <v>1</v>
      </c>
    </row>
    <row r="69" spans="3:45" ht="24" customHeight="1" hidden="1">
      <c r="C69" s="110" t="s">
        <v>175</v>
      </c>
      <c r="D69" s="101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58">
        <v>41.7</v>
      </c>
      <c r="S69" s="40">
        <v>36.4</v>
      </c>
      <c r="T69" s="65">
        <v>-2.4</v>
      </c>
      <c r="U69" s="416">
        <v>-3.2</v>
      </c>
      <c r="V69" s="410">
        <v>-4.8</v>
      </c>
      <c r="W69" s="394">
        <v>-5</v>
      </c>
      <c r="X69" s="401">
        <v>1.3391970133812805</v>
      </c>
      <c r="Y69" s="402">
        <v>-2.6</v>
      </c>
      <c r="Z69" s="59">
        <v>-9</v>
      </c>
      <c r="AA69" s="110" t="s">
        <v>4</v>
      </c>
      <c r="AB69" s="277" t="s">
        <v>13</v>
      </c>
      <c r="AC69" s="263">
        <v>38.7</v>
      </c>
      <c r="AD69" s="59">
        <v>5.5</v>
      </c>
      <c r="AE69" s="38">
        <v>5.7</v>
      </c>
      <c r="AF69" s="70">
        <v>5.1</v>
      </c>
      <c r="AG69" s="199">
        <v>12</v>
      </c>
      <c r="AH69" s="38">
        <v>12.6</v>
      </c>
      <c r="AI69" s="161">
        <v>11.3</v>
      </c>
      <c r="AJ69" s="373">
        <v>365</v>
      </c>
      <c r="AK69" s="389">
        <v>5321</v>
      </c>
      <c r="AL69" s="381">
        <v>0.61</v>
      </c>
      <c r="AM69" s="169">
        <v>-1</v>
      </c>
      <c r="AN69" s="65">
        <v>4.1</v>
      </c>
      <c r="AO69" s="347">
        <v>1184.976</v>
      </c>
      <c r="AP69" s="346">
        <v>1.4</v>
      </c>
      <c r="AQ69" s="263">
        <v>-11.025654657202097</v>
      </c>
      <c r="AR69" s="263"/>
      <c r="AS69" s="110" t="s">
        <v>4</v>
      </c>
    </row>
    <row r="70" spans="3:45" ht="24" customHeight="1" hidden="1">
      <c r="C70" s="110" t="s">
        <v>177</v>
      </c>
      <c r="D70" s="101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58">
        <v>50</v>
      </c>
      <c r="S70" s="40">
        <v>63.6</v>
      </c>
      <c r="T70" s="65">
        <v>-1.6</v>
      </c>
      <c r="U70" s="416">
        <v>-2.4</v>
      </c>
      <c r="V70" s="410">
        <v>-3</v>
      </c>
      <c r="W70" s="394">
        <v>-3.2</v>
      </c>
      <c r="X70" s="401">
        <v>-0.3119792753144708</v>
      </c>
      <c r="Y70" s="402">
        <v>-4.2</v>
      </c>
      <c r="Z70" s="59">
        <v>-2.6</v>
      </c>
      <c r="AA70" s="110" t="s">
        <v>97</v>
      </c>
      <c r="AB70" s="277" t="s">
        <v>13</v>
      </c>
      <c r="AC70" s="263">
        <v>38.4</v>
      </c>
      <c r="AD70" s="59">
        <v>5.4</v>
      </c>
      <c r="AE70" s="38">
        <v>5.7</v>
      </c>
      <c r="AF70" s="70">
        <v>5.1</v>
      </c>
      <c r="AG70" s="199">
        <v>11.1</v>
      </c>
      <c r="AH70" s="38">
        <v>12.3</v>
      </c>
      <c r="AI70" s="161">
        <v>9.8</v>
      </c>
      <c r="AJ70" s="373">
        <v>363</v>
      </c>
      <c r="AK70" s="389">
        <v>5321</v>
      </c>
      <c r="AL70" s="381">
        <v>0.61</v>
      </c>
      <c r="AM70" s="169">
        <v>0.3</v>
      </c>
      <c r="AN70" s="65">
        <v>5.5</v>
      </c>
      <c r="AO70" s="347">
        <v>1162.704</v>
      </c>
      <c r="AP70" s="346">
        <v>-7.7</v>
      </c>
      <c r="AQ70" s="263">
        <v>-12.780942383148613</v>
      </c>
      <c r="AR70" s="263"/>
      <c r="AS70" s="110" t="s">
        <v>97</v>
      </c>
    </row>
    <row r="71" spans="3:45" ht="24" customHeight="1" hidden="1">
      <c r="C71" s="110" t="s">
        <v>178</v>
      </c>
      <c r="D71" s="101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58">
        <v>66.7</v>
      </c>
      <c r="S71" s="40">
        <v>27.3</v>
      </c>
      <c r="T71" s="65">
        <v>-1.3</v>
      </c>
      <c r="U71" s="416">
        <v>-2.2</v>
      </c>
      <c r="V71" s="410">
        <v>-2</v>
      </c>
      <c r="W71" s="394">
        <v>-2.1</v>
      </c>
      <c r="X71" s="401">
        <v>0.9187431305728921</v>
      </c>
      <c r="Y71" s="402">
        <v>-2.9</v>
      </c>
      <c r="Z71" s="59">
        <v>-4.8</v>
      </c>
      <c r="AA71" s="110" t="s">
        <v>2</v>
      </c>
      <c r="AB71" s="277" t="s">
        <v>13</v>
      </c>
      <c r="AC71" s="263">
        <v>42.1</v>
      </c>
      <c r="AD71" s="59">
        <v>5.4</v>
      </c>
      <c r="AE71" s="38">
        <v>5.7</v>
      </c>
      <c r="AF71" s="70">
        <v>4.9</v>
      </c>
      <c r="AG71" s="199">
        <v>10.5</v>
      </c>
      <c r="AH71" s="38">
        <v>12.2</v>
      </c>
      <c r="AI71" s="161">
        <v>8.8</v>
      </c>
      <c r="AJ71" s="373">
        <v>361</v>
      </c>
      <c r="AK71" s="389">
        <v>5344</v>
      </c>
      <c r="AL71" s="381">
        <v>0.62</v>
      </c>
      <c r="AM71" s="169">
        <v>2</v>
      </c>
      <c r="AN71" s="65">
        <v>4.4</v>
      </c>
      <c r="AO71" s="347">
        <v>1281.912</v>
      </c>
      <c r="AP71" s="346">
        <v>13.4</v>
      </c>
      <c r="AQ71" s="263">
        <v>-12.05434002973682</v>
      </c>
      <c r="AR71" s="263"/>
      <c r="AS71" s="110" t="s">
        <v>2</v>
      </c>
    </row>
    <row r="72" spans="3:45" ht="24" customHeight="1" hidden="1">
      <c r="C72" s="110" t="s">
        <v>230</v>
      </c>
      <c r="D72" s="101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58">
        <v>66.7</v>
      </c>
      <c r="S72" s="40">
        <v>81.8</v>
      </c>
      <c r="T72" s="65">
        <v>1.3</v>
      </c>
      <c r="U72" s="416">
        <v>-2.8</v>
      </c>
      <c r="V72" s="410">
        <v>-2.2</v>
      </c>
      <c r="W72" s="394">
        <v>-2.3</v>
      </c>
      <c r="X72" s="401">
        <v>-0.5293863707723574</v>
      </c>
      <c r="Y72" s="402">
        <v>-5</v>
      </c>
      <c r="Z72" s="59">
        <v>-3.1</v>
      </c>
      <c r="AA72" s="110" t="s">
        <v>98</v>
      </c>
      <c r="AB72" s="277" t="s">
        <v>13</v>
      </c>
      <c r="AC72" s="263">
        <v>44.9</v>
      </c>
      <c r="AD72" s="59">
        <v>5.2</v>
      </c>
      <c r="AE72" s="38">
        <v>5.4</v>
      </c>
      <c r="AF72" s="70">
        <v>4.9</v>
      </c>
      <c r="AG72" s="199">
        <v>9.4</v>
      </c>
      <c r="AH72" s="38">
        <v>11</v>
      </c>
      <c r="AI72" s="161">
        <v>7.7</v>
      </c>
      <c r="AJ72" s="373">
        <v>348</v>
      </c>
      <c r="AK72" s="389">
        <v>5351</v>
      </c>
      <c r="AL72" s="381">
        <v>0.63</v>
      </c>
      <c r="AM72" s="169">
        <v>-2.5</v>
      </c>
      <c r="AN72" s="65">
        <v>3.2</v>
      </c>
      <c r="AO72" s="347">
        <v>1142.316</v>
      </c>
      <c r="AP72" s="346">
        <v>2.6</v>
      </c>
      <c r="AQ72" s="343">
        <v>-14.654632378928738</v>
      </c>
      <c r="AR72" s="343"/>
      <c r="AS72" s="110" t="s">
        <v>98</v>
      </c>
    </row>
    <row r="73" spans="3:45" ht="24" customHeight="1" hidden="1">
      <c r="C73" s="110" t="s">
        <v>233</v>
      </c>
      <c r="D73" s="101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58">
        <v>50</v>
      </c>
      <c r="S73" s="40">
        <v>45.5</v>
      </c>
      <c r="T73" s="65">
        <v>-3.9</v>
      </c>
      <c r="U73" s="416">
        <v>-1.9</v>
      </c>
      <c r="V73" s="410">
        <v>-1.6</v>
      </c>
      <c r="W73" s="394">
        <v>-1.9</v>
      </c>
      <c r="X73" s="401">
        <v>0.9388891546001616</v>
      </c>
      <c r="Y73" s="402">
        <v>-3.9</v>
      </c>
      <c r="Z73" s="59">
        <v>-7.6</v>
      </c>
      <c r="AA73" s="110" t="s">
        <v>68</v>
      </c>
      <c r="AB73" s="277" t="s">
        <v>13</v>
      </c>
      <c r="AC73" s="263">
        <v>46.4</v>
      </c>
      <c r="AD73" s="59">
        <v>5.1</v>
      </c>
      <c r="AE73" s="38">
        <v>5.3</v>
      </c>
      <c r="AF73" s="70">
        <v>4.8</v>
      </c>
      <c r="AG73" s="199">
        <v>10</v>
      </c>
      <c r="AH73" s="38">
        <v>12</v>
      </c>
      <c r="AI73" s="161">
        <v>7.9</v>
      </c>
      <c r="AJ73" s="373">
        <v>338</v>
      </c>
      <c r="AK73" s="389">
        <v>5331</v>
      </c>
      <c r="AL73" s="381">
        <v>0.65</v>
      </c>
      <c r="AM73" s="169">
        <v>-2.2</v>
      </c>
      <c r="AN73" s="65">
        <v>3.2</v>
      </c>
      <c r="AO73" s="347">
        <v>1076.268</v>
      </c>
      <c r="AP73" s="346">
        <v>-5.373106816994863</v>
      </c>
      <c r="AQ73" s="263">
        <v>-15.156422014454051</v>
      </c>
      <c r="AR73" s="263"/>
      <c r="AS73" s="110" t="s">
        <v>68</v>
      </c>
    </row>
    <row r="74" spans="3:45" ht="24" customHeight="1" hidden="1">
      <c r="C74" s="110" t="s">
        <v>234</v>
      </c>
      <c r="D74" s="101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58">
        <v>66.7</v>
      </c>
      <c r="S74" s="40">
        <v>90.9</v>
      </c>
      <c r="T74" s="65">
        <v>1.6</v>
      </c>
      <c r="U74" s="416">
        <v>-1.8</v>
      </c>
      <c r="V74" s="410">
        <v>-5.2</v>
      </c>
      <c r="W74" s="394">
        <v>-5.2</v>
      </c>
      <c r="X74" s="401">
        <v>-0.3447175014908481</v>
      </c>
      <c r="Y74" s="402">
        <v>-4.6</v>
      </c>
      <c r="Z74" s="59">
        <v>-2.9</v>
      </c>
      <c r="AA74" s="110" t="s">
        <v>5</v>
      </c>
      <c r="AB74" s="277" t="s">
        <v>13</v>
      </c>
      <c r="AC74" s="263">
        <v>48.6</v>
      </c>
      <c r="AD74" s="59">
        <v>5.2</v>
      </c>
      <c r="AE74" s="38">
        <v>5.4</v>
      </c>
      <c r="AF74" s="70">
        <v>4.8</v>
      </c>
      <c r="AG74" s="199">
        <v>9.4</v>
      </c>
      <c r="AH74" s="38">
        <v>10.7</v>
      </c>
      <c r="AI74" s="161">
        <v>8</v>
      </c>
      <c r="AJ74" s="373">
        <v>344</v>
      </c>
      <c r="AK74" s="389">
        <v>5320</v>
      </c>
      <c r="AL74" s="381">
        <v>0.68</v>
      </c>
      <c r="AM74" s="169">
        <v>-0.1</v>
      </c>
      <c r="AN74" s="65">
        <v>4.2</v>
      </c>
      <c r="AO74" s="347">
        <v>1132.416</v>
      </c>
      <c r="AP74" s="346">
        <v>1.163125527057332</v>
      </c>
      <c r="AQ74" s="263">
        <v>-16.820679310313338</v>
      </c>
      <c r="AR74" s="263"/>
      <c r="AS74" s="110" t="s">
        <v>5</v>
      </c>
    </row>
    <row r="75" spans="3:45" ht="24" customHeight="1" hidden="1">
      <c r="C75" s="110" t="s">
        <v>49</v>
      </c>
      <c r="D75" s="101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58">
        <v>83.3</v>
      </c>
      <c r="S75" s="40">
        <v>100</v>
      </c>
      <c r="T75" s="65">
        <v>-2.4</v>
      </c>
      <c r="U75" s="416">
        <v>0.2</v>
      </c>
      <c r="V75" s="410">
        <v>0.1</v>
      </c>
      <c r="W75" s="394">
        <v>0.2</v>
      </c>
      <c r="X75" s="401">
        <v>5.147599138005859</v>
      </c>
      <c r="Y75" s="402">
        <v>0.6</v>
      </c>
      <c r="Z75" s="59">
        <v>0.7</v>
      </c>
      <c r="AA75" s="110" t="s">
        <v>99</v>
      </c>
      <c r="AB75" s="277" t="s">
        <v>13</v>
      </c>
      <c r="AC75" s="263">
        <v>50.8</v>
      </c>
      <c r="AD75" s="59">
        <v>5.1</v>
      </c>
      <c r="AE75" s="38">
        <v>5.3</v>
      </c>
      <c r="AF75" s="70">
        <v>4.8</v>
      </c>
      <c r="AG75" s="199">
        <v>9.2</v>
      </c>
      <c r="AH75" s="38">
        <v>10.6</v>
      </c>
      <c r="AI75" s="161">
        <v>7.7</v>
      </c>
      <c r="AJ75" s="373">
        <v>338</v>
      </c>
      <c r="AK75" s="389">
        <v>5320</v>
      </c>
      <c r="AL75" s="381">
        <v>0.7</v>
      </c>
      <c r="AM75" s="169">
        <v>-0.5</v>
      </c>
      <c r="AN75" s="65">
        <v>4.1</v>
      </c>
      <c r="AO75" s="347">
        <v>1166.208</v>
      </c>
      <c r="AP75" s="346">
        <v>0.9703863199667779</v>
      </c>
      <c r="AQ75" s="263">
        <v>-13.697828520276616</v>
      </c>
      <c r="AR75" s="263"/>
      <c r="AS75" s="110" t="s">
        <v>99</v>
      </c>
    </row>
    <row r="76" spans="3:45" ht="24" customHeight="1" hidden="1">
      <c r="C76" s="110" t="s">
        <v>259</v>
      </c>
      <c r="D76" s="101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58">
        <v>58.3</v>
      </c>
      <c r="S76" s="40">
        <v>81.8</v>
      </c>
      <c r="T76" s="65">
        <v>-1.6</v>
      </c>
      <c r="U76" s="416">
        <v>-3.2</v>
      </c>
      <c r="V76" s="410">
        <v>-4.5</v>
      </c>
      <c r="W76" s="394">
        <v>-4.2</v>
      </c>
      <c r="X76" s="401">
        <v>-2.5329931332364595</v>
      </c>
      <c r="Y76" s="402">
        <v>-5.7</v>
      </c>
      <c r="Z76" s="59">
        <v>-9</v>
      </c>
      <c r="AA76" s="110" t="s">
        <v>7</v>
      </c>
      <c r="AB76" s="277" t="s">
        <v>13</v>
      </c>
      <c r="AC76" s="263">
        <v>48.3</v>
      </c>
      <c r="AD76" s="59">
        <v>5.1</v>
      </c>
      <c r="AE76" s="38">
        <v>5.3</v>
      </c>
      <c r="AF76" s="70">
        <v>4.9</v>
      </c>
      <c r="AG76" s="199">
        <v>8.7</v>
      </c>
      <c r="AH76" s="38">
        <v>10.3</v>
      </c>
      <c r="AI76" s="161">
        <v>7</v>
      </c>
      <c r="AJ76" s="373">
        <v>340</v>
      </c>
      <c r="AK76" s="389">
        <v>5347</v>
      </c>
      <c r="AL76" s="381">
        <v>0.73</v>
      </c>
      <c r="AM76" s="169">
        <v>-0.7</v>
      </c>
      <c r="AN76" s="65">
        <v>3.9</v>
      </c>
      <c r="AO76" s="347">
        <v>1133.616</v>
      </c>
      <c r="AP76" s="346">
        <v>-0.26858834022540634</v>
      </c>
      <c r="AQ76" s="263">
        <v>-15.15994522107313</v>
      </c>
      <c r="AR76" s="263"/>
      <c r="AS76" s="110" t="s">
        <v>7</v>
      </c>
    </row>
    <row r="77" spans="3:45" ht="24" customHeight="1" hidden="1">
      <c r="C77" s="111" t="s">
        <v>8</v>
      </c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96">
        <v>66.7</v>
      </c>
      <c r="S77" s="94">
        <v>90.9</v>
      </c>
      <c r="T77" s="191">
        <v>0.7</v>
      </c>
      <c r="U77" s="417">
        <v>-0.6</v>
      </c>
      <c r="V77" s="411">
        <v>-3.2</v>
      </c>
      <c r="W77" s="395">
        <v>-3</v>
      </c>
      <c r="X77" s="403">
        <v>-0.9951285160202019</v>
      </c>
      <c r="Y77" s="404">
        <v>-4.1</v>
      </c>
      <c r="Z77" s="97">
        <v>-1.9</v>
      </c>
      <c r="AA77" s="111" t="s">
        <v>8</v>
      </c>
      <c r="AB77" s="278" t="s">
        <v>13</v>
      </c>
      <c r="AC77" s="264">
        <v>49.1</v>
      </c>
      <c r="AD77" s="97">
        <v>4.9</v>
      </c>
      <c r="AE77" s="93">
        <v>5.1</v>
      </c>
      <c r="AF77" s="99">
        <v>4.7</v>
      </c>
      <c r="AG77" s="202">
        <v>8.1</v>
      </c>
      <c r="AH77" s="93">
        <v>10</v>
      </c>
      <c r="AI77" s="196">
        <v>6.3</v>
      </c>
      <c r="AJ77" s="374">
        <v>327</v>
      </c>
      <c r="AK77" s="510">
        <v>5374</v>
      </c>
      <c r="AL77" s="383">
        <v>0.75</v>
      </c>
      <c r="AM77" s="172">
        <v>-1.8</v>
      </c>
      <c r="AN77" s="191">
        <v>4.9</v>
      </c>
      <c r="AO77" s="348">
        <v>1217.46</v>
      </c>
      <c r="AP77" s="349">
        <v>9.37472880326304</v>
      </c>
      <c r="AQ77" s="264">
        <v>-14.517307662576599</v>
      </c>
      <c r="AR77" s="264"/>
      <c r="AS77" s="111" t="s">
        <v>8</v>
      </c>
    </row>
    <row r="78" spans="3:45" ht="24" customHeight="1" hidden="1">
      <c r="C78" s="110" t="s">
        <v>260</v>
      </c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58">
        <v>66.7</v>
      </c>
      <c r="S78" s="40">
        <v>90.9</v>
      </c>
      <c r="T78" s="65">
        <v>0</v>
      </c>
      <c r="U78" s="416">
        <v>0.9</v>
      </c>
      <c r="V78" s="410">
        <v>0</v>
      </c>
      <c r="W78" s="394">
        <v>-0.2</v>
      </c>
      <c r="X78" s="401">
        <v>1.2</v>
      </c>
      <c r="Y78" s="402">
        <v>-1.8</v>
      </c>
      <c r="Z78" s="59">
        <v>4.3</v>
      </c>
      <c r="AA78" s="110" t="s">
        <v>191</v>
      </c>
      <c r="AB78" s="277" t="s">
        <v>13</v>
      </c>
      <c r="AC78" s="263">
        <v>48.6</v>
      </c>
      <c r="AD78" s="59">
        <v>4.9</v>
      </c>
      <c r="AE78" s="38">
        <v>5.2</v>
      </c>
      <c r="AF78" s="70">
        <v>4.6</v>
      </c>
      <c r="AG78" s="199">
        <v>9.5</v>
      </c>
      <c r="AH78" s="38">
        <v>10.5</v>
      </c>
      <c r="AI78" s="161">
        <v>8.6</v>
      </c>
      <c r="AJ78" s="373">
        <v>326</v>
      </c>
      <c r="AK78" s="380">
        <v>5353</v>
      </c>
      <c r="AL78" s="381">
        <v>0.76</v>
      </c>
      <c r="AM78" s="169">
        <v>-1.7</v>
      </c>
      <c r="AN78" s="65">
        <v>5.3</v>
      </c>
      <c r="AO78" s="347">
        <v>1212.972</v>
      </c>
      <c r="AP78" s="346">
        <v>7.281623776730697</v>
      </c>
      <c r="AQ78" s="263">
        <v>-13.098591243144782</v>
      </c>
      <c r="AR78" s="263"/>
      <c r="AS78" s="110" t="s">
        <v>191</v>
      </c>
    </row>
    <row r="79" spans="3:45" ht="24" customHeight="1" hidden="1">
      <c r="C79" s="110" t="s">
        <v>142</v>
      </c>
      <c r="D79" s="101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58">
        <v>83.3</v>
      </c>
      <c r="S79" s="40">
        <v>100</v>
      </c>
      <c r="T79" s="65">
        <v>1.2</v>
      </c>
      <c r="U79" s="416">
        <v>1.8</v>
      </c>
      <c r="V79" s="410">
        <v>2.7</v>
      </c>
      <c r="W79" s="394">
        <v>2.3</v>
      </c>
      <c r="X79" s="401">
        <v>4.4</v>
      </c>
      <c r="Y79" s="402">
        <v>1.2</v>
      </c>
      <c r="Z79" s="59">
        <v>0</v>
      </c>
      <c r="AA79" s="110" t="s">
        <v>50</v>
      </c>
      <c r="AB79" s="277" t="s">
        <v>13</v>
      </c>
      <c r="AC79" s="263">
        <v>50.1</v>
      </c>
      <c r="AD79" s="59">
        <v>4.9</v>
      </c>
      <c r="AE79" s="38">
        <v>5.2</v>
      </c>
      <c r="AF79" s="70">
        <v>4.6</v>
      </c>
      <c r="AG79" s="199">
        <v>10</v>
      </c>
      <c r="AH79" s="38">
        <v>12</v>
      </c>
      <c r="AI79" s="161">
        <v>8</v>
      </c>
      <c r="AJ79" s="373">
        <v>330</v>
      </c>
      <c r="AK79" s="380">
        <v>5349</v>
      </c>
      <c r="AL79" s="381">
        <v>0.76</v>
      </c>
      <c r="AM79" s="169">
        <v>-0.4</v>
      </c>
      <c r="AN79" s="65">
        <v>4.1</v>
      </c>
      <c r="AO79" s="347">
        <v>1169.688</v>
      </c>
      <c r="AP79" s="346">
        <v>1.8597345291909875</v>
      </c>
      <c r="AQ79" s="263">
        <v>-13.381460074761478</v>
      </c>
      <c r="AR79" s="263"/>
      <c r="AS79" s="110" t="s">
        <v>50</v>
      </c>
    </row>
    <row r="80" spans="3:45" ht="24" customHeight="1" hidden="1">
      <c r="C80" s="110" t="s">
        <v>168</v>
      </c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58">
        <v>66.7</v>
      </c>
      <c r="S80" s="40">
        <v>72.7</v>
      </c>
      <c r="T80" s="65">
        <v>5.3</v>
      </c>
      <c r="U80" s="416">
        <v>-1.7</v>
      </c>
      <c r="V80" s="410">
        <v>-4.6</v>
      </c>
      <c r="W80" s="394">
        <v>-4.7</v>
      </c>
      <c r="X80" s="401">
        <v>-1.6</v>
      </c>
      <c r="Y80" s="402">
        <v>-4.2</v>
      </c>
      <c r="Z80" s="59">
        <v>1.8</v>
      </c>
      <c r="AA80" s="110" t="s">
        <v>1</v>
      </c>
      <c r="AB80" s="277" t="s">
        <v>13</v>
      </c>
      <c r="AC80" s="263">
        <v>53.7</v>
      </c>
      <c r="AD80" s="59">
        <v>4.7</v>
      </c>
      <c r="AE80" s="38">
        <v>5</v>
      </c>
      <c r="AF80" s="70">
        <v>4.4</v>
      </c>
      <c r="AG80" s="199">
        <v>11.8</v>
      </c>
      <c r="AH80" s="38">
        <v>13</v>
      </c>
      <c r="AI80" s="161">
        <v>10.5</v>
      </c>
      <c r="AJ80" s="373">
        <v>317</v>
      </c>
      <c r="AK80" s="380">
        <v>5354</v>
      </c>
      <c r="AL80" s="381">
        <v>0.76</v>
      </c>
      <c r="AM80" s="169">
        <v>-2.9</v>
      </c>
      <c r="AN80" s="65">
        <v>3.9</v>
      </c>
      <c r="AO80" s="347">
        <v>1209.036</v>
      </c>
      <c r="AP80" s="346">
        <v>6.859342245437986</v>
      </c>
      <c r="AQ80" s="263">
        <v>-15.182517501545107</v>
      </c>
      <c r="AR80" s="263"/>
      <c r="AS80" s="110" t="s">
        <v>1</v>
      </c>
    </row>
    <row r="81" spans="3:45" ht="24" customHeight="1" hidden="1">
      <c r="C81" s="110" t="s">
        <v>175</v>
      </c>
      <c r="D81" s="101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58">
        <v>58.3</v>
      </c>
      <c r="S81" s="40">
        <v>81.8</v>
      </c>
      <c r="T81" s="65">
        <v>0.2</v>
      </c>
      <c r="U81" s="416">
        <v>-1</v>
      </c>
      <c r="V81" s="410">
        <v>-0.9</v>
      </c>
      <c r="W81" s="394">
        <v>-1</v>
      </c>
      <c r="X81" s="401">
        <v>-1.9</v>
      </c>
      <c r="Y81" s="402">
        <v>-4.4</v>
      </c>
      <c r="Z81" s="59">
        <v>-0.4</v>
      </c>
      <c r="AA81" s="110" t="s">
        <v>4</v>
      </c>
      <c r="AB81" s="277">
        <v>45.4</v>
      </c>
      <c r="AC81" s="263">
        <v>55.7</v>
      </c>
      <c r="AD81" s="59">
        <v>4.8</v>
      </c>
      <c r="AE81" s="38">
        <v>4.9</v>
      </c>
      <c r="AF81" s="70">
        <v>4.5</v>
      </c>
      <c r="AG81" s="199">
        <v>10.8</v>
      </c>
      <c r="AH81" s="38">
        <v>11.6</v>
      </c>
      <c r="AI81" s="161">
        <v>9.6</v>
      </c>
      <c r="AJ81" s="373">
        <v>319</v>
      </c>
      <c r="AK81" s="380">
        <v>5370</v>
      </c>
      <c r="AL81" s="381">
        <v>0.78</v>
      </c>
      <c r="AM81" s="169">
        <v>0.1</v>
      </c>
      <c r="AN81" s="65">
        <v>3.9</v>
      </c>
      <c r="AO81" s="347">
        <v>1137.648</v>
      </c>
      <c r="AP81" s="346">
        <v>-4.086720651003233</v>
      </c>
      <c r="AQ81" s="263">
        <v>-16.033955211666722</v>
      </c>
      <c r="AR81" s="263"/>
      <c r="AS81" s="110" t="s">
        <v>4</v>
      </c>
    </row>
    <row r="82" spans="3:45" ht="24" customHeight="1" hidden="1">
      <c r="C82" s="110" t="s">
        <v>62</v>
      </c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58">
        <v>75</v>
      </c>
      <c r="S82" s="40">
        <v>81.8</v>
      </c>
      <c r="T82" s="65">
        <v>3.9</v>
      </c>
      <c r="U82" s="416">
        <v>-2.2</v>
      </c>
      <c r="V82" s="410">
        <v>-2.3</v>
      </c>
      <c r="W82" s="394">
        <v>-2.4</v>
      </c>
      <c r="X82" s="401">
        <v>-1.1</v>
      </c>
      <c r="Y82" s="402">
        <v>-3.6</v>
      </c>
      <c r="Z82" s="59">
        <v>-6.4</v>
      </c>
      <c r="AA82" s="110" t="s">
        <v>97</v>
      </c>
      <c r="AB82" s="277">
        <v>48.3</v>
      </c>
      <c r="AC82" s="263">
        <v>52.8</v>
      </c>
      <c r="AD82" s="59">
        <v>4.6</v>
      </c>
      <c r="AE82" s="38">
        <v>4.8</v>
      </c>
      <c r="AF82" s="70">
        <v>4.4</v>
      </c>
      <c r="AG82" s="199">
        <v>9.9</v>
      </c>
      <c r="AH82" s="38">
        <v>11.2</v>
      </c>
      <c r="AI82" s="161">
        <v>8.6</v>
      </c>
      <c r="AJ82" s="373">
        <v>309</v>
      </c>
      <c r="AK82" s="380">
        <v>5368</v>
      </c>
      <c r="AL82" s="381">
        <v>0.8</v>
      </c>
      <c r="AM82" s="169">
        <v>-0.5</v>
      </c>
      <c r="AN82" s="65">
        <v>3.1</v>
      </c>
      <c r="AO82" s="347">
        <v>1170.744</v>
      </c>
      <c r="AP82" s="346">
        <v>0.9380422578340273</v>
      </c>
      <c r="AQ82" s="263">
        <v>-19.298416221834643</v>
      </c>
      <c r="AR82" s="263"/>
      <c r="AS82" s="110" t="s">
        <v>97</v>
      </c>
    </row>
    <row r="83" spans="3:45" ht="24" customHeight="1" hidden="1">
      <c r="C83" s="110" t="s">
        <v>2</v>
      </c>
      <c r="D83" s="101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58">
        <v>58.3</v>
      </c>
      <c r="S83" s="40">
        <v>90.9</v>
      </c>
      <c r="T83" s="65">
        <v>5</v>
      </c>
      <c r="U83" s="416">
        <v>-2.5</v>
      </c>
      <c r="V83" s="410">
        <v>-6.1</v>
      </c>
      <c r="W83" s="394">
        <v>-5.7</v>
      </c>
      <c r="X83" s="401">
        <v>-2.1</v>
      </c>
      <c r="Y83" s="402">
        <v>-4.1</v>
      </c>
      <c r="Z83" s="59">
        <v>-2.8</v>
      </c>
      <c r="AA83" s="110" t="s">
        <v>2</v>
      </c>
      <c r="AB83" s="277">
        <v>44.9</v>
      </c>
      <c r="AC83" s="263">
        <v>51.4</v>
      </c>
      <c r="AD83" s="59">
        <v>4.7</v>
      </c>
      <c r="AE83" s="38">
        <v>4.9</v>
      </c>
      <c r="AF83" s="70">
        <v>4.4</v>
      </c>
      <c r="AG83" s="199">
        <v>9.2</v>
      </c>
      <c r="AH83" s="38">
        <v>11.5</v>
      </c>
      <c r="AI83" s="161">
        <v>7.1</v>
      </c>
      <c r="AJ83" s="373">
        <v>311</v>
      </c>
      <c r="AK83" s="380">
        <v>5340</v>
      </c>
      <c r="AL83" s="381">
        <v>0.82</v>
      </c>
      <c r="AM83" s="169">
        <v>-2</v>
      </c>
      <c r="AN83" s="65">
        <v>4.1</v>
      </c>
      <c r="AO83" s="347">
        <v>1190.868</v>
      </c>
      <c r="AP83" s="346">
        <v>-7.385233009793097</v>
      </c>
      <c r="AQ83" s="263">
        <v>-19.364590493311482</v>
      </c>
      <c r="AR83" s="263"/>
      <c r="AS83" s="110" t="s">
        <v>2</v>
      </c>
    </row>
    <row r="84" spans="3:45" ht="24" customHeight="1" hidden="1">
      <c r="C84" s="110" t="s">
        <v>3</v>
      </c>
      <c r="D84" s="101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58">
        <v>75</v>
      </c>
      <c r="S84" s="40">
        <v>100</v>
      </c>
      <c r="T84" s="65">
        <v>-3</v>
      </c>
      <c r="U84" s="416">
        <v>1</v>
      </c>
      <c r="V84" s="410">
        <v>-1.8</v>
      </c>
      <c r="W84" s="394">
        <v>-1.3</v>
      </c>
      <c r="X84" s="401">
        <v>-0.2</v>
      </c>
      <c r="Y84" s="402">
        <v>-1.9</v>
      </c>
      <c r="Z84" s="59">
        <v>1.2</v>
      </c>
      <c r="AA84" s="110" t="s">
        <v>98</v>
      </c>
      <c r="AB84" s="277">
        <v>48.7</v>
      </c>
      <c r="AC84" s="263">
        <v>54.3</v>
      </c>
      <c r="AD84" s="59">
        <v>4.8</v>
      </c>
      <c r="AE84" s="38">
        <v>5.1</v>
      </c>
      <c r="AF84" s="70">
        <v>4.4</v>
      </c>
      <c r="AG84" s="199">
        <v>9.4</v>
      </c>
      <c r="AH84" s="38">
        <v>11</v>
      </c>
      <c r="AI84" s="161">
        <v>7.7</v>
      </c>
      <c r="AJ84" s="373">
        <v>322</v>
      </c>
      <c r="AK84" s="380">
        <v>5353</v>
      </c>
      <c r="AL84" s="381">
        <v>0.83</v>
      </c>
      <c r="AM84" s="169">
        <v>-0.6</v>
      </c>
      <c r="AN84" s="65">
        <v>5.2</v>
      </c>
      <c r="AO84" s="347">
        <v>1233.828</v>
      </c>
      <c r="AP84" s="346">
        <v>7.844567353471504</v>
      </c>
      <c r="AQ84" s="263">
        <v>-17.82222043129073</v>
      </c>
      <c r="AR84" s="263"/>
      <c r="AS84" s="110" t="s">
        <v>98</v>
      </c>
    </row>
    <row r="85" spans="3:45" ht="24" customHeight="1" hidden="1">
      <c r="C85" s="110" t="s">
        <v>233</v>
      </c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58">
        <v>62.5</v>
      </c>
      <c r="S85" s="40">
        <v>68.2</v>
      </c>
      <c r="T85" s="65">
        <v>0.3</v>
      </c>
      <c r="U85" s="416">
        <v>-1.6</v>
      </c>
      <c r="V85" s="410">
        <v>-4.8</v>
      </c>
      <c r="W85" s="394">
        <v>-5.1</v>
      </c>
      <c r="X85" s="401">
        <v>-2.7</v>
      </c>
      <c r="Y85" s="402">
        <v>-4.6</v>
      </c>
      <c r="Z85" s="59">
        <v>4.3</v>
      </c>
      <c r="AA85" s="110" t="s">
        <v>68</v>
      </c>
      <c r="AB85" s="277">
        <v>49.2</v>
      </c>
      <c r="AC85" s="263">
        <v>50.7</v>
      </c>
      <c r="AD85" s="59">
        <v>4.8</v>
      </c>
      <c r="AE85" s="38">
        <v>4.9</v>
      </c>
      <c r="AF85" s="70">
        <v>4.6</v>
      </c>
      <c r="AG85" s="199">
        <v>9.6</v>
      </c>
      <c r="AH85" s="38">
        <v>10.9</v>
      </c>
      <c r="AI85" s="161">
        <v>8.3</v>
      </c>
      <c r="AJ85" s="373">
        <v>319</v>
      </c>
      <c r="AK85" s="380">
        <v>5369</v>
      </c>
      <c r="AL85" s="381">
        <v>0.84</v>
      </c>
      <c r="AM85" s="169">
        <v>0</v>
      </c>
      <c r="AN85" s="65">
        <v>4.2</v>
      </c>
      <c r="AO85" s="347">
        <v>1190.748</v>
      </c>
      <c r="AP85" s="346">
        <v>10.458195355279969</v>
      </c>
      <c r="AQ85" s="263">
        <v>-17.13957394148325</v>
      </c>
      <c r="AR85" s="263"/>
      <c r="AS85" s="110" t="s">
        <v>68</v>
      </c>
    </row>
    <row r="86" spans="3:45" ht="24" customHeight="1" hidden="1">
      <c r="C86" s="110" t="s">
        <v>234</v>
      </c>
      <c r="D86" s="101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58">
        <v>41.7</v>
      </c>
      <c r="S86" s="40">
        <v>54.5</v>
      </c>
      <c r="T86" s="65">
        <v>-0.2</v>
      </c>
      <c r="U86" s="416">
        <v>-0.3</v>
      </c>
      <c r="V86" s="410">
        <v>-4.5</v>
      </c>
      <c r="W86" s="394">
        <v>-4.4</v>
      </c>
      <c r="X86" s="401">
        <v>-1.4</v>
      </c>
      <c r="Y86" s="402">
        <v>-3.7</v>
      </c>
      <c r="Z86" s="59">
        <v>2.2</v>
      </c>
      <c r="AA86" s="110" t="s">
        <v>5</v>
      </c>
      <c r="AB86" s="277">
        <v>46.1</v>
      </c>
      <c r="AC86" s="263">
        <v>47.3</v>
      </c>
      <c r="AD86" s="59">
        <v>4.7</v>
      </c>
      <c r="AE86" s="38">
        <v>4.9</v>
      </c>
      <c r="AF86" s="70">
        <v>4.3</v>
      </c>
      <c r="AG86" s="199">
        <v>9.4</v>
      </c>
      <c r="AH86" s="38">
        <v>11.2</v>
      </c>
      <c r="AI86" s="161">
        <v>7.5</v>
      </c>
      <c r="AJ86" s="373">
        <v>308</v>
      </c>
      <c r="AK86" s="380">
        <v>5345</v>
      </c>
      <c r="AL86" s="381">
        <v>0.86</v>
      </c>
      <c r="AM86" s="169">
        <v>-0.6</v>
      </c>
      <c r="AN86" s="65">
        <v>2.1</v>
      </c>
      <c r="AO86" s="347">
        <v>1248.708</v>
      </c>
      <c r="AP86" s="346">
        <v>10.076345190049722</v>
      </c>
      <c r="AQ86" s="263">
        <v>-14.233848171288201</v>
      </c>
      <c r="AR86" s="263"/>
      <c r="AS86" s="110" t="s">
        <v>5</v>
      </c>
    </row>
    <row r="87" spans="3:45" ht="24" customHeight="1" hidden="1">
      <c r="C87" s="110" t="s">
        <v>49</v>
      </c>
      <c r="D87" s="10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58">
        <v>33.3</v>
      </c>
      <c r="S87" s="40">
        <v>18.2</v>
      </c>
      <c r="T87" s="65">
        <v>-1.1</v>
      </c>
      <c r="U87" s="416">
        <v>-0.9</v>
      </c>
      <c r="V87" s="410">
        <v>-3.7</v>
      </c>
      <c r="W87" s="394">
        <v>-3.5</v>
      </c>
      <c r="X87" s="401">
        <v>-1.9</v>
      </c>
      <c r="Y87" s="402">
        <v>-4.1</v>
      </c>
      <c r="Z87" s="59">
        <v>-5.3</v>
      </c>
      <c r="AA87" s="110" t="s">
        <v>170</v>
      </c>
      <c r="AB87" s="277">
        <v>47.7</v>
      </c>
      <c r="AC87" s="263">
        <v>46.4</v>
      </c>
      <c r="AD87" s="59">
        <v>4.6</v>
      </c>
      <c r="AE87" s="38">
        <v>4.8</v>
      </c>
      <c r="AF87" s="70">
        <v>4.4</v>
      </c>
      <c r="AG87" s="199">
        <v>8.8</v>
      </c>
      <c r="AH87" s="38">
        <v>9.6</v>
      </c>
      <c r="AI87" s="161">
        <v>8</v>
      </c>
      <c r="AJ87" s="373">
        <v>305</v>
      </c>
      <c r="AK87" s="380">
        <v>5351</v>
      </c>
      <c r="AL87" s="381">
        <v>0.89</v>
      </c>
      <c r="AM87" s="169">
        <v>-0.6</v>
      </c>
      <c r="AN87" s="65">
        <v>1</v>
      </c>
      <c r="AO87" s="347">
        <v>1179.516</v>
      </c>
      <c r="AP87" s="346">
        <v>1.5042267528592816</v>
      </c>
      <c r="AQ87" s="263">
        <v>-14.29514429573561</v>
      </c>
      <c r="AR87" s="263"/>
      <c r="AS87" s="110" t="s">
        <v>170</v>
      </c>
    </row>
    <row r="88" spans="3:45" ht="24" customHeight="1" hidden="1">
      <c r="C88" s="110" t="s">
        <v>174</v>
      </c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58">
        <v>50</v>
      </c>
      <c r="S88" s="40">
        <v>45.5</v>
      </c>
      <c r="T88" s="65">
        <v>-1.6</v>
      </c>
      <c r="U88" s="416">
        <v>0.6</v>
      </c>
      <c r="V88" s="410">
        <v>-5.2</v>
      </c>
      <c r="W88" s="394">
        <v>-5.1</v>
      </c>
      <c r="X88" s="401">
        <v>-2.6</v>
      </c>
      <c r="Y88" s="402">
        <v>-4.8</v>
      </c>
      <c r="Z88" s="59">
        <v>9.7</v>
      </c>
      <c r="AA88" s="110" t="s">
        <v>174</v>
      </c>
      <c r="AB88" s="277">
        <v>48</v>
      </c>
      <c r="AC88" s="263">
        <v>45.3</v>
      </c>
      <c r="AD88" s="59">
        <v>4.5</v>
      </c>
      <c r="AE88" s="38">
        <v>4.7</v>
      </c>
      <c r="AF88" s="70">
        <v>4.2</v>
      </c>
      <c r="AG88" s="199">
        <v>8.2</v>
      </c>
      <c r="AH88" s="38">
        <v>9.2</v>
      </c>
      <c r="AI88" s="161">
        <v>7.2</v>
      </c>
      <c r="AJ88" s="373">
        <v>298</v>
      </c>
      <c r="AK88" s="380">
        <v>5356</v>
      </c>
      <c r="AL88" s="381">
        <v>0.91</v>
      </c>
      <c r="AM88" s="169">
        <v>2</v>
      </c>
      <c r="AN88" s="65">
        <v>2</v>
      </c>
      <c r="AO88" s="347">
        <v>1135.944</v>
      </c>
      <c r="AP88" s="346">
        <v>0.16463581946970862</v>
      </c>
      <c r="AQ88" s="263">
        <v>-11.180170757673864</v>
      </c>
      <c r="AR88" s="263"/>
      <c r="AS88" s="110" t="s">
        <v>174</v>
      </c>
    </row>
    <row r="89" spans="3:45" ht="24" customHeight="1" hidden="1">
      <c r="C89" s="111" t="s">
        <v>261</v>
      </c>
      <c r="D89" s="132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96">
        <v>37.5</v>
      </c>
      <c r="S89" s="94">
        <v>18.2</v>
      </c>
      <c r="T89" s="191">
        <v>-1.5</v>
      </c>
      <c r="U89" s="417">
        <v>-1</v>
      </c>
      <c r="V89" s="411">
        <v>-2.8</v>
      </c>
      <c r="W89" s="395">
        <v>-2.6</v>
      </c>
      <c r="X89" s="403">
        <v>-3.3</v>
      </c>
      <c r="Y89" s="404">
        <v>-5.3</v>
      </c>
      <c r="Z89" s="97">
        <v>5.6</v>
      </c>
      <c r="AA89" s="111" t="s">
        <v>270</v>
      </c>
      <c r="AB89" s="278">
        <v>44</v>
      </c>
      <c r="AC89" s="264">
        <v>44.2</v>
      </c>
      <c r="AD89" s="97">
        <v>4.5</v>
      </c>
      <c r="AE89" s="93">
        <v>4.7</v>
      </c>
      <c r="AF89" s="99">
        <v>4.2</v>
      </c>
      <c r="AG89" s="202">
        <v>7.5</v>
      </c>
      <c r="AH89" s="93">
        <v>8.3</v>
      </c>
      <c r="AI89" s="196">
        <v>6.3</v>
      </c>
      <c r="AJ89" s="374">
        <v>296</v>
      </c>
      <c r="AK89" s="382">
        <v>5359</v>
      </c>
      <c r="AL89" s="383">
        <v>0.91</v>
      </c>
      <c r="AM89" s="172">
        <v>-0.6</v>
      </c>
      <c r="AN89" s="191">
        <v>1.8</v>
      </c>
      <c r="AO89" s="348">
        <v>1192.404</v>
      </c>
      <c r="AP89" s="349">
        <v>-1.960803760934681</v>
      </c>
      <c r="AQ89" s="264">
        <v>-11.100340051982414</v>
      </c>
      <c r="AR89" s="264"/>
      <c r="AS89" s="111" t="s">
        <v>279</v>
      </c>
    </row>
    <row r="90" spans="3:45" ht="24" customHeight="1" hidden="1">
      <c r="C90" s="110" t="s">
        <v>262</v>
      </c>
      <c r="D90" s="101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58">
        <v>58.3</v>
      </c>
      <c r="S90" s="40">
        <v>90.9</v>
      </c>
      <c r="T90" s="65">
        <v>0.3</v>
      </c>
      <c r="U90" s="416">
        <v>2.4</v>
      </c>
      <c r="V90" s="410">
        <v>0.8</v>
      </c>
      <c r="W90" s="394">
        <v>0.9</v>
      </c>
      <c r="X90" s="401">
        <v>-0.5</v>
      </c>
      <c r="Y90" s="402">
        <v>-3</v>
      </c>
      <c r="Z90" s="59">
        <v>-1.2</v>
      </c>
      <c r="AA90" s="110" t="s">
        <v>272</v>
      </c>
      <c r="AB90" s="277">
        <v>47.4</v>
      </c>
      <c r="AC90" s="263">
        <v>45</v>
      </c>
      <c r="AD90" s="59">
        <v>4.5</v>
      </c>
      <c r="AE90" s="38">
        <v>4.8</v>
      </c>
      <c r="AF90" s="70">
        <v>4.1</v>
      </c>
      <c r="AG90" s="199">
        <v>7.9</v>
      </c>
      <c r="AH90" s="38">
        <v>9.9</v>
      </c>
      <c r="AI90" s="161">
        <v>6.2</v>
      </c>
      <c r="AJ90" s="373">
        <v>297</v>
      </c>
      <c r="AK90" s="380">
        <v>5355</v>
      </c>
      <c r="AL90" s="381">
        <v>0.91</v>
      </c>
      <c r="AM90" s="169">
        <v>0.2</v>
      </c>
      <c r="AN90" s="65">
        <v>2.1</v>
      </c>
      <c r="AO90" s="347">
        <v>1291.536</v>
      </c>
      <c r="AP90" s="346">
        <v>6.922531166593473</v>
      </c>
      <c r="AQ90" s="263">
        <v>-13.602714219536821</v>
      </c>
      <c r="AR90" s="263"/>
      <c r="AS90" s="110" t="s">
        <v>280</v>
      </c>
    </row>
    <row r="91" spans="3:45" ht="24" customHeight="1" hidden="1">
      <c r="C91" s="110" t="s">
        <v>142</v>
      </c>
      <c r="D91" s="10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58">
        <v>33.3</v>
      </c>
      <c r="S91" s="40">
        <v>50</v>
      </c>
      <c r="T91" s="65">
        <v>-4.1</v>
      </c>
      <c r="U91" s="416">
        <v>-2.7</v>
      </c>
      <c r="V91" s="410">
        <v>-7.3</v>
      </c>
      <c r="W91" s="394">
        <v>-7</v>
      </c>
      <c r="X91" s="401">
        <v>-4.3</v>
      </c>
      <c r="Y91" s="402">
        <v>-7.1</v>
      </c>
      <c r="Z91" s="59">
        <v>-0.4</v>
      </c>
      <c r="AA91" s="110" t="s">
        <v>271</v>
      </c>
      <c r="AB91" s="277">
        <v>47.6</v>
      </c>
      <c r="AC91" s="263">
        <v>45.6</v>
      </c>
      <c r="AD91" s="59">
        <v>4.6</v>
      </c>
      <c r="AE91" s="38">
        <v>4.9</v>
      </c>
      <c r="AF91" s="70">
        <v>4.2</v>
      </c>
      <c r="AG91" s="199">
        <v>9</v>
      </c>
      <c r="AH91" s="38">
        <v>10.8</v>
      </c>
      <c r="AI91" s="161">
        <v>7.2</v>
      </c>
      <c r="AJ91" s="373">
        <v>307</v>
      </c>
      <c r="AK91" s="380">
        <v>5345</v>
      </c>
      <c r="AL91" s="381">
        <v>0.91</v>
      </c>
      <c r="AM91" s="169">
        <v>0.1</v>
      </c>
      <c r="AN91" s="65">
        <v>0</v>
      </c>
      <c r="AO91" s="347">
        <v>1174.932</v>
      </c>
      <c r="AP91" s="346">
        <v>0.39788110653324793</v>
      </c>
      <c r="AQ91" s="263">
        <v>-13.048090958545316</v>
      </c>
      <c r="AR91" s="263"/>
      <c r="AS91" s="110" t="s">
        <v>192</v>
      </c>
    </row>
    <row r="92" spans="3:45" ht="24" customHeight="1" hidden="1">
      <c r="C92" s="110" t="s">
        <v>186</v>
      </c>
      <c r="D92" s="10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58">
        <v>41.7</v>
      </c>
      <c r="S92" s="40">
        <v>81.8</v>
      </c>
      <c r="T92" s="65">
        <v>-0.8</v>
      </c>
      <c r="U92" s="416">
        <v>0.3</v>
      </c>
      <c r="V92" s="410">
        <v>-3.4</v>
      </c>
      <c r="W92" s="394">
        <v>-2.9</v>
      </c>
      <c r="X92" s="401">
        <v>-3.3</v>
      </c>
      <c r="Y92" s="402">
        <v>-4.2</v>
      </c>
      <c r="Z92" s="59">
        <v>-1.9</v>
      </c>
      <c r="AA92" s="110" t="s">
        <v>186</v>
      </c>
      <c r="AB92" s="277">
        <v>45.2</v>
      </c>
      <c r="AC92" s="263">
        <v>49.5</v>
      </c>
      <c r="AD92" s="59">
        <v>4.5</v>
      </c>
      <c r="AE92" s="38">
        <v>4.7</v>
      </c>
      <c r="AF92" s="70">
        <v>4.3</v>
      </c>
      <c r="AG92" s="199">
        <v>10.3</v>
      </c>
      <c r="AH92" s="38">
        <v>11.6</v>
      </c>
      <c r="AI92" s="161">
        <v>8.7</v>
      </c>
      <c r="AJ92" s="373">
        <v>299</v>
      </c>
      <c r="AK92" s="380">
        <v>5354</v>
      </c>
      <c r="AL92" s="381">
        <v>0.91</v>
      </c>
      <c r="AM92" s="169">
        <v>-0.4</v>
      </c>
      <c r="AN92" s="65">
        <v>-0.9</v>
      </c>
      <c r="AO92" s="347">
        <v>1178.64</v>
      </c>
      <c r="AP92" s="346">
        <v>-2.67567132979579</v>
      </c>
      <c r="AQ92" s="263">
        <v>-5.940037762827458</v>
      </c>
      <c r="AR92" s="263"/>
      <c r="AS92" s="110" t="s">
        <v>186</v>
      </c>
    </row>
    <row r="93" spans="3:45" ht="24" customHeight="1" hidden="1">
      <c r="C93" s="110" t="s">
        <v>175</v>
      </c>
      <c r="D93" s="10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58">
        <v>62.5</v>
      </c>
      <c r="S93" s="40">
        <v>77.3</v>
      </c>
      <c r="T93" s="65">
        <v>-2.5</v>
      </c>
      <c r="U93" s="416">
        <v>3.8</v>
      </c>
      <c r="V93" s="410">
        <v>-0.9</v>
      </c>
      <c r="W93" s="394">
        <v>0</v>
      </c>
      <c r="X93" s="401">
        <v>-0.5</v>
      </c>
      <c r="Y93" s="402">
        <v>-2.3</v>
      </c>
      <c r="Z93" s="59">
        <v>9</v>
      </c>
      <c r="AA93" s="110" t="s">
        <v>232</v>
      </c>
      <c r="AB93" s="277">
        <v>47.4</v>
      </c>
      <c r="AC93" s="263">
        <v>49.8</v>
      </c>
      <c r="AD93" s="59">
        <v>4.4</v>
      </c>
      <c r="AE93" s="38">
        <v>4.6</v>
      </c>
      <c r="AF93" s="70">
        <v>4.2</v>
      </c>
      <c r="AG93" s="199">
        <v>10.3</v>
      </c>
      <c r="AH93" s="38">
        <v>11.3</v>
      </c>
      <c r="AI93" s="161">
        <v>9.2</v>
      </c>
      <c r="AJ93" s="373">
        <v>296</v>
      </c>
      <c r="AK93" s="380">
        <v>5385</v>
      </c>
      <c r="AL93" s="381">
        <v>0.93</v>
      </c>
      <c r="AM93" s="169">
        <v>0.6</v>
      </c>
      <c r="AN93" s="65">
        <v>1.8</v>
      </c>
      <c r="AO93" s="347">
        <v>1141.248</v>
      </c>
      <c r="AP93" s="346">
        <v>0.5843332154962724</v>
      </c>
      <c r="AQ93" s="263">
        <v>-8.380284086865856</v>
      </c>
      <c r="AR93" s="263"/>
      <c r="AS93" s="110" t="s">
        <v>232</v>
      </c>
    </row>
    <row r="94" spans="3:45" ht="24" customHeight="1" hidden="1">
      <c r="C94" s="110" t="s">
        <v>97</v>
      </c>
      <c r="D94" s="10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58">
        <v>50</v>
      </c>
      <c r="S94" s="40">
        <v>72.7</v>
      </c>
      <c r="T94" s="65">
        <v>-1.6</v>
      </c>
      <c r="U94" s="416">
        <v>2.9</v>
      </c>
      <c r="V94" s="410">
        <v>-1.6</v>
      </c>
      <c r="W94" s="394">
        <v>-1.3</v>
      </c>
      <c r="X94" s="401">
        <v>-0.5</v>
      </c>
      <c r="Y94" s="402">
        <v>-3.4</v>
      </c>
      <c r="Z94" s="59">
        <v>7.9</v>
      </c>
      <c r="AA94" s="110" t="s">
        <v>97</v>
      </c>
      <c r="AB94" s="277">
        <v>48.3</v>
      </c>
      <c r="AC94" s="263">
        <v>50.3</v>
      </c>
      <c r="AD94" s="59">
        <v>4.4</v>
      </c>
      <c r="AE94" s="38">
        <v>4.6</v>
      </c>
      <c r="AF94" s="70">
        <v>4.2</v>
      </c>
      <c r="AG94" s="199">
        <v>9.1</v>
      </c>
      <c r="AH94" s="38">
        <v>10.7</v>
      </c>
      <c r="AI94" s="161">
        <v>7.8</v>
      </c>
      <c r="AJ94" s="373">
        <v>299</v>
      </c>
      <c r="AK94" s="380">
        <v>5400</v>
      </c>
      <c r="AL94" s="381">
        <v>0.94</v>
      </c>
      <c r="AM94" s="169">
        <v>0.6</v>
      </c>
      <c r="AN94" s="65">
        <v>1</v>
      </c>
      <c r="AO94" s="347">
        <v>1205.172</v>
      </c>
      <c r="AP94" s="346">
        <v>3.0064011164032394</v>
      </c>
      <c r="AQ94" s="263">
        <v>-3.983877277299655</v>
      </c>
      <c r="AR94" s="263"/>
      <c r="AS94" s="110" t="s">
        <v>97</v>
      </c>
    </row>
    <row r="95" spans="3:45" ht="24" customHeight="1" hidden="1">
      <c r="C95" s="110" t="s">
        <v>2</v>
      </c>
      <c r="D95" s="101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58">
        <v>58.3</v>
      </c>
      <c r="S95" s="40">
        <v>100</v>
      </c>
      <c r="T95" s="65">
        <v>1</v>
      </c>
      <c r="U95" s="416">
        <v>3</v>
      </c>
      <c r="V95" s="410">
        <v>0.6</v>
      </c>
      <c r="W95" s="394">
        <v>1.4</v>
      </c>
      <c r="X95" s="405" t="s">
        <v>80</v>
      </c>
      <c r="Y95" s="402">
        <v>-2.2</v>
      </c>
      <c r="Z95" s="59">
        <v>8.3</v>
      </c>
      <c r="AA95" s="110" t="s">
        <v>2</v>
      </c>
      <c r="AB95" s="277">
        <v>46.6</v>
      </c>
      <c r="AC95" s="263">
        <v>50.9</v>
      </c>
      <c r="AD95" s="59">
        <v>4.2</v>
      </c>
      <c r="AE95" s="38">
        <v>4.4</v>
      </c>
      <c r="AF95" s="70">
        <v>4</v>
      </c>
      <c r="AG95" s="199">
        <v>7.8</v>
      </c>
      <c r="AH95" s="38">
        <v>9.4</v>
      </c>
      <c r="AI95" s="161">
        <v>6.5</v>
      </c>
      <c r="AJ95" s="373">
        <v>282</v>
      </c>
      <c r="AK95" s="380">
        <v>5383</v>
      </c>
      <c r="AL95" s="381">
        <v>0.95</v>
      </c>
      <c r="AM95" s="169">
        <v>1.5</v>
      </c>
      <c r="AN95" s="65">
        <v>2.1</v>
      </c>
      <c r="AO95" s="347">
        <v>1220.772</v>
      </c>
      <c r="AP95" s="346">
        <v>2.4413127920286826</v>
      </c>
      <c r="AQ95" s="263">
        <v>-2.683095555413473</v>
      </c>
      <c r="AR95" s="263"/>
      <c r="AS95" s="110" t="s">
        <v>2</v>
      </c>
    </row>
    <row r="96" spans="3:45" ht="24" customHeight="1" hidden="1">
      <c r="C96" s="110" t="s">
        <v>98</v>
      </c>
      <c r="D96" s="101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58">
        <v>66.7</v>
      </c>
      <c r="S96" s="40">
        <v>45.5</v>
      </c>
      <c r="T96" s="65">
        <v>-2.3</v>
      </c>
      <c r="U96" s="416">
        <v>0.6</v>
      </c>
      <c r="V96" s="410">
        <v>0.4</v>
      </c>
      <c r="W96" s="394">
        <v>1.1</v>
      </c>
      <c r="X96" s="405" t="s">
        <v>80</v>
      </c>
      <c r="Y96" s="402">
        <v>-2.3</v>
      </c>
      <c r="Z96" s="59">
        <v>-2.1</v>
      </c>
      <c r="AA96" s="110" t="s">
        <v>98</v>
      </c>
      <c r="AB96" s="277">
        <v>48.1</v>
      </c>
      <c r="AC96" s="263">
        <v>50.4</v>
      </c>
      <c r="AD96" s="59">
        <v>4.4</v>
      </c>
      <c r="AE96" s="38">
        <v>4.5</v>
      </c>
      <c r="AF96" s="70">
        <v>4.2</v>
      </c>
      <c r="AG96" s="199">
        <v>8.3</v>
      </c>
      <c r="AH96" s="38">
        <v>9.3</v>
      </c>
      <c r="AI96" s="161">
        <v>7.2</v>
      </c>
      <c r="AJ96" s="373">
        <v>292</v>
      </c>
      <c r="AK96" s="380">
        <v>5386</v>
      </c>
      <c r="AL96" s="381">
        <v>0.96</v>
      </c>
      <c r="AM96" s="169">
        <v>1.3</v>
      </c>
      <c r="AN96" s="65">
        <v>1</v>
      </c>
      <c r="AO96" s="347">
        <v>1343.82</v>
      </c>
      <c r="AP96" s="346">
        <v>8.34194360429072</v>
      </c>
      <c r="AQ96" s="263">
        <v>-1.6155180256808137</v>
      </c>
      <c r="AR96" s="263"/>
      <c r="AS96" s="110" t="s">
        <v>98</v>
      </c>
    </row>
    <row r="97" spans="3:45" ht="24" customHeight="1" hidden="1">
      <c r="C97" s="110" t="s">
        <v>68</v>
      </c>
      <c r="D97" s="101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58">
        <v>83.3</v>
      </c>
      <c r="S97" s="40">
        <v>72.7</v>
      </c>
      <c r="T97" s="65">
        <v>0.8</v>
      </c>
      <c r="U97" s="416">
        <v>1.6</v>
      </c>
      <c r="V97" s="410">
        <v>-1.4</v>
      </c>
      <c r="W97" s="394">
        <v>-0.7</v>
      </c>
      <c r="X97" s="401">
        <v>-0.5</v>
      </c>
      <c r="Y97" s="402">
        <v>-2.9</v>
      </c>
      <c r="Z97" s="59">
        <v>-0.3</v>
      </c>
      <c r="AA97" s="110" t="s">
        <v>68</v>
      </c>
      <c r="AB97" s="277">
        <v>48.4</v>
      </c>
      <c r="AC97" s="263">
        <v>50.5</v>
      </c>
      <c r="AD97" s="59">
        <v>4.3</v>
      </c>
      <c r="AE97" s="38">
        <v>4.4</v>
      </c>
      <c r="AF97" s="70">
        <v>4.2</v>
      </c>
      <c r="AG97" s="199">
        <v>8.5</v>
      </c>
      <c r="AH97" s="38">
        <v>9.4</v>
      </c>
      <c r="AI97" s="161">
        <v>7.5</v>
      </c>
      <c r="AJ97" s="373">
        <v>288</v>
      </c>
      <c r="AK97" s="380">
        <v>5385</v>
      </c>
      <c r="AL97" s="381">
        <v>0.97</v>
      </c>
      <c r="AM97" s="169">
        <v>-1.1</v>
      </c>
      <c r="AN97" s="65">
        <v>1</v>
      </c>
      <c r="AO97" s="347">
        <v>1275.78</v>
      </c>
      <c r="AP97" s="346">
        <v>6.984422455177835</v>
      </c>
      <c r="AQ97" s="263">
        <v>-0.8000182493260581</v>
      </c>
      <c r="AR97" s="263"/>
      <c r="AS97" s="110" t="s">
        <v>68</v>
      </c>
    </row>
    <row r="98" spans="3:45" ht="24" customHeight="1" hidden="1">
      <c r="C98" s="110" t="s">
        <v>5</v>
      </c>
      <c r="D98" s="101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58">
        <v>58.3</v>
      </c>
      <c r="S98" s="40">
        <v>63.6</v>
      </c>
      <c r="T98" s="65">
        <v>1.6</v>
      </c>
      <c r="U98" s="416">
        <v>0.2</v>
      </c>
      <c r="V98" s="410">
        <v>0.9</v>
      </c>
      <c r="W98" s="394">
        <v>0.8</v>
      </c>
      <c r="X98" s="405">
        <v>1</v>
      </c>
      <c r="Y98" s="402">
        <v>-1.9</v>
      </c>
      <c r="Z98" s="59">
        <v>0.4</v>
      </c>
      <c r="AA98" s="110" t="s">
        <v>5</v>
      </c>
      <c r="AB98" s="277">
        <v>45.5</v>
      </c>
      <c r="AC98" s="263">
        <v>51.7</v>
      </c>
      <c r="AD98" s="59">
        <v>4.3</v>
      </c>
      <c r="AE98" s="38">
        <v>4.3</v>
      </c>
      <c r="AF98" s="70">
        <v>4.2</v>
      </c>
      <c r="AG98" s="199">
        <v>8.2</v>
      </c>
      <c r="AH98" s="38">
        <v>9.3</v>
      </c>
      <c r="AI98" s="161">
        <v>7.4</v>
      </c>
      <c r="AJ98" s="373">
        <v>284</v>
      </c>
      <c r="AK98" s="380">
        <v>5445</v>
      </c>
      <c r="AL98" s="381">
        <v>0.98</v>
      </c>
      <c r="AM98" s="169">
        <v>0.8</v>
      </c>
      <c r="AN98" s="65">
        <v>1</v>
      </c>
      <c r="AO98" s="347">
        <v>1245.288</v>
      </c>
      <c r="AP98" s="346">
        <v>-0.1800869958718465</v>
      </c>
      <c r="AQ98" s="263">
        <v>0.14434438790647164</v>
      </c>
      <c r="AR98" s="263"/>
      <c r="AS98" s="110" t="s">
        <v>5</v>
      </c>
    </row>
    <row r="99" spans="3:45" ht="24" customHeight="1" hidden="1">
      <c r="C99" s="110" t="s">
        <v>99</v>
      </c>
      <c r="D99" s="101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58">
        <v>75</v>
      </c>
      <c r="S99" s="40">
        <v>90.9</v>
      </c>
      <c r="T99" s="65">
        <v>2</v>
      </c>
      <c r="U99" s="416">
        <v>-0.4</v>
      </c>
      <c r="V99" s="410">
        <v>0.3</v>
      </c>
      <c r="W99" s="394">
        <v>0.1</v>
      </c>
      <c r="X99" s="405">
        <v>-2.3</v>
      </c>
      <c r="Y99" s="402">
        <v>-4.6</v>
      </c>
      <c r="Z99" s="59" t="s">
        <v>96</v>
      </c>
      <c r="AA99" s="110" t="s">
        <v>99</v>
      </c>
      <c r="AB99" s="277">
        <v>47.9</v>
      </c>
      <c r="AC99" s="263">
        <v>50.7</v>
      </c>
      <c r="AD99" s="59">
        <v>4.5</v>
      </c>
      <c r="AE99" s="38">
        <v>4.5</v>
      </c>
      <c r="AF99" s="70">
        <v>4.4</v>
      </c>
      <c r="AG99" s="199">
        <v>8.6</v>
      </c>
      <c r="AH99" s="38">
        <v>9.4</v>
      </c>
      <c r="AI99" s="161">
        <v>7.7</v>
      </c>
      <c r="AJ99" s="373">
        <v>296</v>
      </c>
      <c r="AK99" s="380">
        <v>5445</v>
      </c>
      <c r="AL99" s="381">
        <v>0.98</v>
      </c>
      <c r="AM99" s="169">
        <v>0.6</v>
      </c>
      <c r="AN99" s="65">
        <v>1.9</v>
      </c>
      <c r="AO99" s="347">
        <v>1286.28</v>
      </c>
      <c r="AP99" s="346">
        <v>9.116774223938947</v>
      </c>
      <c r="AQ99" s="263">
        <v>-1.7483130424827777</v>
      </c>
      <c r="AR99" s="263"/>
      <c r="AS99" s="110" t="s">
        <v>99</v>
      </c>
    </row>
    <row r="100" spans="3:45" ht="24" customHeight="1" hidden="1">
      <c r="C100" s="110" t="s">
        <v>7</v>
      </c>
      <c r="D100" s="101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58">
        <v>41.7</v>
      </c>
      <c r="S100" s="40">
        <v>81.8</v>
      </c>
      <c r="T100" s="65">
        <v>-0.5</v>
      </c>
      <c r="U100" s="416">
        <v>0.6</v>
      </c>
      <c r="V100" s="410">
        <v>3.2</v>
      </c>
      <c r="W100" s="394">
        <v>3.2</v>
      </c>
      <c r="X100" s="405">
        <v>1.5</v>
      </c>
      <c r="Y100" s="402">
        <v>-0.4</v>
      </c>
      <c r="Z100" s="59" t="s">
        <v>173</v>
      </c>
      <c r="AA100" s="110" t="s">
        <v>7</v>
      </c>
      <c r="AB100" s="277">
        <v>48.2</v>
      </c>
      <c r="AC100" s="263">
        <v>52.9</v>
      </c>
      <c r="AD100" s="59">
        <v>4.5</v>
      </c>
      <c r="AE100" s="38">
        <v>4.6</v>
      </c>
      <c r="AF100" s="70">
        <v>4.5</v>
      </c>
      <c r="AG100" s="199">
        <v>7.9</v>
      </c>
      <c r="AH100" s="38">
        <v>8.8</v>
      </c>
      <c r="AI100" s="161">
        <v>6.9</v>
      </c>
      <c r="AJ100" s="373">
        <v>300</v>
      </c>
      <c r="AK100" s="380">
        <v>5408</v>
      </c>
      <c r="AL100" s="381">
        <v>0.99</v>
      </c>
      <c r="AM100" s="169">
        <v>0.1</v>
      </c>
      <c r="AN100" s="65">
        <v>0</v>
      </c>
      <c r="AO100" s="347">
        <v>1273.512</v>
      </c>
      <c r="AP100" s="346">
        <v>12.606406185002172</v>
      </c>
      <c r="AQ100" s="263">
        <v>-3.808179589606695</v>
      </c>
      <c r="AR100" s="263"/>
      <c r="AS100" s="110" t="s">
        <v>7</v>
      </c>
    </row>
    <row r="101" spans="3:45" ht="24" customHeight="1" hidden="1">
      <c r="C101" s="110" t="s">
        <v>8</v>
      </c>
      <c r="D101" s="101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58">
        <v>79.2</v>
      </c>
      <c r="S101" s="40">
        <v>100</v>
      </c>
      <c r="T101" s="65">
        <v>0.5</v>
      </c>
      <c r="U101" s="416">
        <v>1.2</v>
      </c>
      <c r="V101" s="410">
        <v>1</v>
      </c>
      <c r="W101" s="394">
        <v>0.9</v>
      </c>
      <c r="X101" s="405">
        <v>2.2</v>
      </c>
      <c r="Y101" s="402">
        <v>1.8</v>
      </c>
      <c r="Z101" s="59">
        <v>-12.4</v>
      </c>
      <c r="AA101" s="110" t="s">
        <v>8</v>
      </c>
      <c r="AB101" s="277">
        <v>46.5</v>
      </c>
      <c r="AC101" s="263">
        <v>55.7</v>
      </c>
      <c r="AD101" s="59">
        <v>4.4</v>
      </c>
      <c r="AE101" s="38">
        <v>4.5</v>
      </c>
      <c r="AF101" s="70">
        <v>4.3</v>
      </c>
      <c r="AG101" s="199">
        <v>7.6</v>
      </c>
      <c r="AH101" s="38">
        <v>8.6</v>
      </c>
      <c r="AI101" s="161">
        <v>6.7</v>
      </c>
      <c r="AJ101" s="373">
        <v>291</v>
      </c>
      <c r="AK101" s="380">
        <v>5423</v>
      </c>
      <c r="AL101" s="381">
        <v>1.01</v>
      </c>
      <c r="AM101" s="169">
        <v>1.6</v>
      </c>
      <c r="AN101" s="65">
        <v>2.8</v>
      </c>
      <c r="AO101" s="348">
        <v>1177.56</v>
      </c>
      <c r="AP101" s="346">
        <v>-0.9276775688170886</v>
      </c>
      <c r="AQ101" s="263">
        <v>-4.161746436185894</v>
      </c>
      <c r="AR101" s="263"/>
      <c r="AS101" s="110" t="s">
        <v>8</v>
      </c>
    </row>
    <row r="102" spans="3:45" ht="24" customHeight="1" hidden="1">
      <c r="C102" s="126" t="s">
        <v>164</v>
      </c>
      <c r="D102" s="127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05">
        <v>62.5</v>
      </c>
      <c r="S102" s="109">
        <v>86.4</v>
      </c>
      <c r="T102" s="100">
        <v>-2.4</v>
      </c>
      <c r="U102" s="418">
        <v>-0.5</v>
      </c>
      <c r="V102" s="412">
        <v>-0.6</v>
      </c>
      <c r="W102" s="396">
        <v>-0.4</v>
      </c>
      <c r="X102" s="406">
        <v>-1.4</v>
      </c>
      <c r="Y102" s="407">
        <v>-2.5</v>
      </c>
      <c r="Z102" s="130">
        <v>0.3</v>
      </c>
      <c r="AA102" s="126" t="s">
        <v>164</v>
      </c>
      <c r="AB102" s="393">
        <v>49.5</v>
      </c>
      <c r="AC102" s="265">
        <v>52.1</v>
      </c>
      <c r="AD102" s="130">
        <v>4.4</v>
      </c>
      <c r="AE102" s="106">
        <v>4.7</v>
      </c>
      <c r="AF102" s="108">
        <v>4</v>
      </c>
      <c r="AG102" s="203">
        <v>7.8</v>
      </c>
      <c r="AH102" s="106">
        <v>9.1</v>
      </c>
      <c r="AI102" s="162">
        <v>6.5</v>
      </c>
      <c r="AJ102" s="377">
        <v>292</v>
      </c>
      <c r="AK102" s="390">
        <v>5450</v>
      </c>
      <c r="AL102" s="386">
        <v>1.03</v>
      </c>
      <c r="AM102" s="179">
        <v>-0.1</v>
      </c>
      <c r="AN102" s="100">
        <v>1.9</v>
      </c>
      <c r="AO102" s="350">
        <v>1266.468</v>
      </c>
      <c r="AP102" s="351">
        <v>-2.1539012470508965</v>
      </c>
      <c r="AQ102" s="265">
        <v>-2.0891790703410607</v>
      </c>
      <c r="AR102" s="265"/>
      <c r="AS102" s="126" t="s">
        <v>164</v>
      </c>
    </row>
    <row r="103" spans="3:45" ht="24" customHeight="1" hidden="1">
      <c r="C103" s="110" t="s">
        <v>142</v>
      </c>
      <c r="D103" s="101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58">
        <v>75</v>
      </c>
      <c r="S103" s="40">
        <v>81.8</v>
      </c>
      <c r="T103" s="65">
        <v>-1</v>
      </c>
      <c r="U103" s="416">
        <v>1.2</v>
      </c>
      <c r="V103" s="410">
        <v>0.2</v>
      </c>
      <c r="W103" s="394">
        <v>0.5</v>
      </c>
      <c r="X103" s="405">
        <v>-1.6</v>
      </c>
      <c r="Y103" s="402">
        <v>-1.7</v>
      </c>
      <c r="Z103" s="59">
        <v>0.6</v>
      </c>
      <c r="AA103" s="110" t="s">
        <v>50</v>
      </c>
      <c r="AB103" s="277">
        <v>49.8</v>
      </c>
      <c r="AC103" s="263">
        <v>53.5</v>
      </c>
      <c r="AD103" s="59">
        <v>4.1</v>
      </c>
      <c r="AE103" s="38">
        <v>4.4</v>
      </c>
      <c r="AF103" s="70">
        <v>3.7</v>
      </c>
      <c r="AG103" s="199">
        <v>7.9</v>
      </c>
      <c r="AH103" s="38">
        <v>9.5</v>
      </c>
      <c r="AI103" s="161">
        <v>6.3</v>
      </c>
      <c r="AJ103" s="373">
        <v>274</v>
      </c>
      <c r="AK103" s="380">
        <v>5469</v>
      </c>
      <c r="AL103" s="381">
        <v>1.04</v>
      </c>
      <c r="AM103" s="169">
        <v>0.4</v>
      </c>
      <c r="AN103" s="65">
        <v>1.9</v>
      </c>
      <c r="AO103" s="347">
        <v>1344.06</v>
      </c>
      <c r="AP103" s="346">
        <v>13.7</v>
      </c>
      <c r="AQ103" s="263">
        <v>-1.2302013061830053</v>
      </c>
      <c r="AR103" s="263"/>
      <c r="AS103" s="110" t="s">
        <v>50</v>
      </c>
    </row>
    <row r="104" spans="3:45" ht="24" customHeight="1" hidden="1">
      <c r="C104" s="110" t="s">
        <v>168</v>
      </c>
      <c r="D104" s="10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58">
        <v>50</v>
      </c>
      <c r="S104" s="40">
        <v>63.6</v>
      </c>
      <c r="T104" s="65">
        <v>-1.6</v>
      </c>
      <c r="U104" s="416">
        <v>1.1</v>
      </c>
      <c r="V104" s="410">
        <v>1.9</v>
      </c>
      <c r="W104" s="394">
        <v>2</v>
      </c>
      <c r="X104" s="405">
        <v>0.7</v>
      </c>
      <c r="Y104" s="402">
        <v>-2.1</v>
      </c>
      <c r="Z104" s="59">
        <v>0.5</v>
      </c>
      <c r="AA104" s="110" t="s">
        <v>186</v>
      </c>
      <c r="AB104" s="277">
        <v>47.9</v>
      </c>
      <c r="AC104" s="263">
        <v>57.3</v>
      </c>
      <c r="AD104" s="59">
        <v>4.2</v>
      </c>
      <c r="AE104" s="38">
        <v>4.3</v>
      </c>
      <c r="AF104" s="70">
        <v>3.9</v>
      </c>
      <c r="AG104" s="199">
        <v>9.8</v>
      </c>
      <c r="AH104" s="38">
        <v>10.9</v>
      </c>
      <c r="AI104" s="161">
        <v>8.6</v>
      </c>
      <c r="AJ104" s="373">
        <v>275</v>
      </c>
      <c r="AK104" s="380">
        <v>5466</v>
      </c>
      <c r="AL104" s="381">
        <v>1.02</v>
      </c>
      <c r="AM104" s="169">
        <v>0.4</v>
      </c>
      <c r="AN104" s="65">
        <v>2.8</v>
      </c>
      <c r="AO104" s="347">
        <v>1221.66</v>
      </c>
      <c r="AP104" s="346">
        <v>3.9</v>
      </c>
      <c r="AQ104" s="263">
        <v>-3.4691141117876896</v>
      </c>
      <c r="AR104" s="468">
        <v>10.1</v>
      </c>
      <c r="AS104" s="110" t="s">
        <v>186</v>
      </c>
    </row>
    <row r="105" spans="3:45" ht="24" customHeight="1" hidden="1">
      <c r="C105" s="110" t="s">
        <v>232</v>
      </c>
      <c r="D105" s="101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58">
        <v>58.3</v>
      </c>
      <c r="S105" s="40">
        <v>81.8</v>
      </c>
      <c r="T105" s="65">
        <v>-1.5</v>
      </c>
      <c r="U105" s="416">
        <v>-0.9</v>
      </c>
      <c r="V105" s="410">
        <v>-1.2</v>
      </c>
      <c r="W105" s="394">
        <v>0.6</v>
      </c>
      <c r="X105" s="405">
        <v>-1.6</v>
      </c>
      <c r="Y105" s="402">
        <v>-3.3</v>
      </c>
      <c r="Z105" s="59" t="s">
        <v>184</v>
      </c>
      <c r="AA105" s="110" t="s">
        <v>232</v>
      </c>
      <c r="AB105" s="277">
        <v>50</v>
      </c>
      <c r="AC105" s="263">
        <v>54.6</v>
      </c>
      <c r="AD105" s="59">
        <v>4.1</v>
      </c>
      <c r="AE105" s="38">
        <v>4.2</v>
      </c>
      <c r="AF105" s="70">
        <v>3.9</v>
      </c>
      <c r="AG105" s="199">
        <v>9</v>
      </c>
      <c r="AH105" s="38">
        <v>9.7</v>
      </c>
      <c r="AI105" s="161">
        <v>8.2</v>
      </c>
      <c r="AJ105" s="373">
        <v>273</v>
      </c>
      <c r="AK105" s="380">
        <v>5450</v>
      </c>
      <c r="AL105" s="381">
        <v>1.04</v>
      </c>
      <c r="AM105" s="169">
        <v>0.4</v>
      </c>
      <c r="AN105" s="65">
        <v>2.8</v>
      </c>
      <c r="AO105" s="347">
        <v>1308.516</v>
      </c>
      <c r="AP105" s="346">
        <v>15</v>
      </c>
      <c r="AQ105" s="263">
        <v>-4.032553820177284</v>
      </c>
      <c r="AR105" s="468">
        <v>14.9</v>
      </c>
      <c r="AS105" s="110" t="s">
        <v>232</v>
      </c>
    </row>
    <row r="106" spans="3:45" ht="24" customHeight="1" hidden="1">
      <c r="C106" s="110" t="s">
        <v>235</v>
      </c>
      <c r="D106" s="10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58">
        <v>79.2</v>
      </c>
      <c r="S106" s="40">
        <v>72.7</v>
      </c>
      <c r="T106" s="65">
        <v>-1.3</v>
      </c>
      <c r="U106" s="416">
        <v>0.1</v>
      </c>
      <c r="V106" s="410">
        <v>-1.2</v>
      </c>
      <c r="W106" s="394">
        <v>-1.1</v>
      </c>
      <c r="X106" s="405">
        <v>-1</v>
      </c>
      <c r="Y106" s="402">
        <v>-3.4</v>
      </c>
      <c r="Z106" s="59">
        <v>-6.4</v>
      </c>
      <c r="AA106" s="110" t="s">
        <v>235</v>
      </c>
      <c r="AB106" s="277">
        <v>49.8</v>
      </c>
      <c r="AC106" s="263">
        <v>51.5</v>
      </c>
      <c r="AD106" s="59">
        <v>4.1</v>
      </c>
      <c r="AE106" s="38">
        <v>4.2</v>
      </c>
      <c r="AF106" s="70">
        <v>3.8</v>
      </c>
      <c r="AG106" s="199">
        <v>8.2</v>
      </c>
      <c r="AH106" s="38">
        <v>9.5</v>
      </c>
      <c r="AI106" s="161">
        <v>7.2</v>
      </c>
      <c r="AJ106" s="373">
        <v>272</v>
      </c>
      <c r="AK106" s="380">
        <v>5471</v>
      </c>
      <c r="AL106" s="381">
        <v>1.06</v>
      </c>
      <c r="AM106" s="169">
        <v>0.5</v>
      </c>
      <c r="AN106" s="65">
        <v>3</v>
      </c>
      <c r="AO106" s="347">
        <v>1283.82</v>
      </c>
      <c r="AP106" s="346">
        <v>6.7</v>
      </c>
      <c r="AQ106" s="263">
        <v>-9.196956689390262</v>
      </c>
      <c r="AR106" s="468">
        <v>1</v>
      </c>
      <c r="AS106" s="110" t="s">
        <v>235</v>
      </c>
    </row>
    <row r="107" spans="3:45" ht="24" customHeight="1" hidden="1">
      <c r="C107" s="110" t="s">
        <v>241</v>
      </c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58">
        <v>58.3</v>
      </c>
      <c r="S107" s="40">
        <v>90.9</v>
      </c>
      <c r="T107" s="65">
        <v>-1.7</v>
      </c>
      <c r="U107" s="416">
        <v>0.2</v>
      </c>
      <c r="V107" s="410">
        <v>-1.8</v>
      </c>
      <c r="W107" s="394">
        <v>-2.2</v>
      </c>
      <c r="X107" s="405">
        <v>-0.5</v>
      </c>
      <c r="Y107" s="402">
        <v>-2.5</v>
      </c>
      <c r="Z107" s="59">
        <v>-2.8</v>
      </c>
      <c r="AA107" s="110" t="s">
        <v>241</v>
      </c>
      <c r="AB107" s="277">
        <v>47.2</v>
      </c>
      <c r="AC107" s="263">
        <v>49.1</v>
      </c>
      <c r="AD107" s="59">
        <v>4.2</v>
      </c>
      <c r="AE107" s="38">
        <v>4.2</v>
      </c>
      <c r="AF107" s="70">
        <v>4.2</v>
      </c>
      <c r="AG107" s="199">
        <v>8.6</v>
      </c>
      <c r="AH107" s="38">
        <v>9.2</v>
      </c>
      <c r="AI107" s="161">
        <v>7.9</v>
      </c>
      <c r="AJ107" s="373">
        <v>284</v>
      </c>
      <c r="AK107" s="380">
        <v>5481</v>
      </c>
      <c r="AL107" s="381">
        <v>1.07</v>
      </c>
      <c r="AM107" s="169">
        <v>1</v>
      </c>
      <c r="AN107" s="65">
        <v>2.9</v>
      </c>
      <c r="AO107" s="347">
        <v>1278.78</v>
      </c>
      <c r="AP107" s="346">
        <v>4.7</v>
      </c>
      <c r="AQ107" s="263">
        <v>-12.2416957309416</v>
      </c>
      <c r="AR107" s="468">
        <v>-8</v>
      </c>
      <c r="AS107" s="110" t="s">
        <v>241</v>
      </c>
    </row>
    <row r="108" spans="3:45" ht="24" customHeight="1" hidden="1">
      <c r="C108" s="110" t="s">
        <v>242</v>
      </c>
      <c r="D108" s="101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58">
        <v>41.7</v>
      </c>
      <c r="S108" s="40">
        <v>72.7</v>
      </c>
      <c r="T108" s="65">
        <v>-1.3</v>
      </c>
      <c r="U108" s="416">
        <v>-0.1</v>
      </c>
      <c r="V108" s="410">
        <v>-1.1</v>
      </c>
      <c r="W108" s="394">
        <v>-1.5</v>
      </c>
      <c r="X108" s="405">
        <v>-1.4</v>
      </c>
      <c r="Y108" s="402">
        <v>-3.2</v>
      </c>
      <c r="Z108" s="59">
        <v>-6.2</v>
      </c>
      <c r="AA108" s="110" t="s">
        <v>242</v>
      </c>
      <c r="AB108" s="277">
        <v>48.6</v>
      </c>
      <c r="AC108" s="263">
        <v>48.4</v>
      </c>
      <c r="AD108" s="59">
        <v>4.1</v>
      </c>
      <c r="AE108" s="38">
        <v>4.2</v>
      </c>
      <c r="AF108" s="70">
        <v>3.9</v>
      </c>
      <c r="AG108" s="199">
        <v>7.8</v>
      </c>
      <c r="AH108" s="38">
        <v>8.8</v>
      </c>
      <c r="AI108" s="161">
        <v>6.7</v>
      </c>
      <c r="AJ108" s="373">
        <v>275</v>
      </c>
      <c r="AK108" s="380">
        <v>5464</v>
      </c>
      <c r="AL108" s="381">
        <v>1.09</v>
      </c>
      <c r="AM108" s="169">
        <v>0.4</v>
      </c>
      <c r="AN108" s="65">
        <v>2.9</v>
      </c>
      <c r="AO108" s="347">
        <v>1248.912</v>
      </c>
      <c r="AP108" s="346">
        <v>-7.5</v>
      </c>
      <c r="AQ108" s="263">
        <v>-16.01989317310833</v>
      </c>
      <c r="AR108" s="468">
        <v>2.6</v>
      </c>
      <c r="AS108" s="110" t="s">
        <v>242</v>
      </c>
    </row>
    <row r="109" spans="3:45" ht="24" customHeight="1" hidden="1">
      <c r="C109" s="110" t="s">
        <v>247</v>
      </c>
      <c r="D109" s="101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58">
        <v>25</v>
      </c>
      <c r="S109" s="40">
        <v>72.7</v>
      </c>
      <c r="T109" s="65">
        <v>-4.3</v>
      </c>
      <c r="U109" s="416">
        <v>1</v>
      </c>
      <c r="V109" s="410">
        <v>-0.4</v>
      </c>
      <c r="W109" s="394">
        <v>-0.9</v>
      </c>
      <c r="X109" s="405">
        <v>0.9</v>
      </c>
      <c r="Y109" s="402">
        <v>-1.1</v>
      </c>
      <c r="Z109" s="59">
        <v>-2.6</v>
      </c>
      <c r="AA109" s="110" t="s">
        <v>247</v>
      </c>
      <c r="AB109" s="277">
        <v>47.6</v>
      </c>
      <c r="AC109" s="263">
        <v>50.2</v>
      </c>
      <c r="AD109" s="59">
        <v>4.1</v>
      </c>
      <c r="AE109" s="38">
        <v>4.3</v>
      </c>
      <c r="AF109" s="70">
        <v>3.9</v>
      </c>
      <c r="AG109" s="199">
        <v>7.9</v>
      </c>
      <c r="AH109" s="38">
        <v>8.9</v>
      </c>
      <c r="AI109" s="161">
        <v>6.9</v>
      </c>
      <c r="AJ109" s="373">
        <v>276</v>
      </c>
      <c r="AK109" s="380">
        <v>5469</v>
      </c>
      <c r="AL109" s="381">
        <v>1.08</v>
      </c>
      <c r="AM109" s="169">
        <v>-0.2</v>
      </c>
      <c r="AN109" s="65">
        <v>3</v>
      </c>
      <c r="AO109" s="347">
        <v>1299.264</v>
      </c>
      <c r="AP109" s="346">
        <v>1.8</v>
      </c>
      <c r="AQ109" s="263">
        <v>-15.77425599002261</v>
      </c>
      <c r="AR109" s="468">
        <v>1.5</v>
      </c>
      <c r="AS109" s="110" t="s">
        <v>247</v>
      </c>
    </row>
    <row r="110" spans="3:45" ht="24" customHeight="1" hidden="1">
      <c r="C110" s="110" t="s">
        <v>252</v>
      </c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58">
        <v>33.3</v>
      </c>
      <c r="S110" s="40">
        <v>59.1</v>
      </c>
      <c r="T110" s="65">
        <v>-6</v>
      </c>
      <c r="U110" s="416">
        <v>0.5</v>
      </c>
      <c r="V110" s="410">
        <v>0.5</v>
      </c>
      <c r="W110" s="394">
        <v>1</v>
      </c>
      <c r="X110" s="405">
        <v>-0.9</v>
      </c>
      <c r="Y110" s="402">
        <v>-1.9</v>
      </c>
      <c r="Z110" s="59">
        <v>-4.3</v>
      </c>
      <c r="AA110" s="110" t="s">
        <v>251</v>
      </c>
      <c r="AB110" s="277">
        <v>46.3</v>
      </c>
      <c r="AC110" s="263">
        <v>51</v>
      </c>
      <c r="AD110" s="59">
        <v>4.2</v>
      </c>
      <c r="AE110" s="38">
        <v>4.3</v>
      </c>
      <c r="AF110" s="70">
        <v>4</v>
      </c>
      <c r="AG110" s="199">
        <v>8.5</v>
      </c>
      <c r="AH110" s="38">
        <v>9</v>
      </c>
      <c r="AI110" s="161">
        <v>8</v>
      </c>
      <c r="AJ110" s="373">
        <v>276</v>
      </c>
      <c r="AK110" s="380">
        <v>5484</v>
      </c>
      <c r="AL110" s="381">
        <v>1.08</v>
      </c>
      <c r="AM110" s="169">
        <v>0.1</v>
      </c>
      <c r="AN110" s="65">
        <v>2.9</v>
      </c>
      <c r="AO110" s="347">
        <v>1298.88</v>
      </c>
      <c r="AP110" s="346">
        <v>4</v>
      </c>
      <c r="AQ110" s="263">
        <v>-16.019757309501543</v>
      </c>
      <c r="AR110" s="468">
        <v>4.4</v>
      </c>
      <c r="AS110" s="110" t="s">
        <v>251</v>
      </c>
    </row>
    <row r="111" spans="3:45" ht="24" customHeight="1" hidden="1">
      <c r="C111" s="110" t="s">
        <v>170</v>
      </c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58">
        <v>41.7</v>
      </c>
      <c r="S111" s="40">
        <v>77.3</v>
      </c>
      <c r="T111" s="65">
        <v>-2.4</v>
      </c>
      <c r="U111" s="416">
        <v>-0.1</v>
      </c>
      <c r="V111" s="410">
        <v>-2.7</v>
      </c>
      <c r="W111" s="394">
        <v>-1.9</v>
      </c>
      <c r="X111" s="405">
        <v>-2.2</v>
      </c>
      <c r="Y111" s="402">
        <v>-3.1</v>
      </c>
      <c r="Z111" s="59">
        <v>-3.6</v>
      </c>
      <c r="AA111" s="110" t="s">
        <v>170</v>
      </c>
      <c r="AB111" s="277">
        <v>48.2</v>
      </c>
      <c r="AC111" s="263">
        <v>50.8</v>
      </c>
      <c r="AD111" s="59">
        <v>4.1</v>
      </c>
      <c r="AE111" s="38">
        <v>4.3</v>
      </c>
      <c r="AF111" s="70">
        <v>3.8</v>
      </c>
      <c r="AG111" s="199">
        <v>8.1</v>
      </c>
      <c r="AH111" s="38">
        <v>9</v>
      </c>
      <c r="AI111" s="161">
        <v>7.2</v>
      </c>
      <c r="AJ111" s="373">
        <v>270</v>
      </c>
      <c r="AK111" s="380">
        <v>5489</v>
      </c>
      <c r="AL111" s="381">
        <v>1.07</v>
      </c>
      <c r="AM111" s="169">
        <v>0</v>
      </c>
      <c r="AN111" s="65">
        <v>2.9</v>
      </c>
      <c r="AO111" s="347">
        <v>1318.164</v>
      </c>
      <c r="AP111" s="346">
        <v>2.2</v>
      </c>
      <c r="AQ111" s="263">
        <v>-13.18004745058444</v>
      </c>
      <c r="AR111" s="468">
        <v>-0.4</v>
      </c>
      <c r="AS111" s="110" t="s">
        <v>170</v>
      </c>
    </row>
    <row r="112" spans="3:45" ht="24" customHeight="1" hidden="1">
      <c r="C112" s="110" t="s">
        <v>174</v>
      </c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58">
        <v>16.7</v>
      </c>
      <c r="S112" s="40">
        <v>54.5</v>
      </c>
      <c r="T112" s="65">
        <v>-0.7</v>
      </c>
      <c r="U112" s="416">
        <v>-0.3</v>
      </c>
      <c r="V112" s="410">
        <v>-0.7</v>
      </c>
      <c r="W112" s="394">
        <v>-0.2</v>
      </c>
      <c r="X112" s="405">
        <v>-1.7</v>
      </c>
      <c r="Y112" s="402">
        <v>-2.7</v>
      </c>
      <c r="Z112" s="59">
        <v>-0.9</v>
      </c>
      <c r="AA112" s="110" t="s">
        <v>174</v>
      </c>
      <c r="AB112" s="277">
        <v>48.7</v>
      </c>
      <c r="AC112" s="263">
        <v>48.9</v>
      </c>
      <c r="AD112" s="59">
        <v>4</v>
      </c>
      <c r="AE112" s="38">
        <v>4.2</v>
      </c>
      <c r="AF112" s="70">
        <v>3.6</v>
      </c>
      <c r="AG112" s="199">
        <v>6.2</v>
      </c>
      <c r="AH112" s="38">
        <v>6.8</v>
      </c>
      <c r="AI112" s="161">
        <v>5.6</v>
      </c>
      <c r="AJ112" s="373">
        <v>266</v>
      </c>
      <c r="AK112" s="380">
        <v>5488</v>
      </c>
      <c r="AL112" s="381">
        <v>1.07</v>
      </c>
      <c r="AM112" s="169">
        <v>0.2</v>
      </c>
      <c r="AN112" s="65">
        <v>3.8</v>
      </c>
      <c r="AO112" s="347">
        <v>1314.996</v>
      </c>
      <c r="AP112" s="346">
        <v>4</v>
      </c>
      <c r="AQ112" s="263">
        <v>-10.51918313008575</v>
      </c>
      <c r="AR112" s="468">
        <v>-2.1</v>
      </c>
      <c r="AS112" s="110" t="s">
        <v>174</v>
      </c>
    </row>
    <row r="113" spans="3:45" ht="24" customHeight="1" hidden="1">
      <c r="C113" s="110" t="s">
        <v>279</v>
      </c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58">
        <v>33.3</v>
      </c>
      <c r="S113" s="40">
        <v>77.3</v>
      </c>
      <c r="T113" s="65">
        <v>-1.9</v>
      </c>
      <c r="U113" s="416">
        <v>-0.2</v>
      </c>
      <c r="V113" s="410">
        <v>-2.7</v>
      </c>
      <c r="W113" s="394">
        <v>-2.3</v>
      </c>
      <c r="X113" s="405">
        <v>-2</v>
      </c>
      <c r="Y113" s="402">
        <v>-3.8</v>
      </c>
      <c r="Z113" s="59">
        <v>1.5</v>
      </c>
      <c r="AA113" s="110" t="s">
        <v>297</v>
      </c>
      <c r="AB113" s="277">
        <v>45.9</v>
      </c>
      <c r="AC113" s="263">
        <v>48.9</v>
      </c>
      <c r="AD113" s="59">
        <v>4</v>
      </c>
      <c r="AE113" s="38">
        <v>4.2</v>
      </c>
      <c r="AF113" s="70">
        <v>3.8</v>
      </c>
      <c r="AG113" s="199">
        <v>6.1</v>
      </c>
      <c r="AH113" s="38">
        <v>6.9</v>
      </c>
      <c r="AI113" s="161">
        <v>5.2</v>
      </c>
      <c r="AJ113" s="373">
        <v>268</v>
      </c>
      <c r="AK113" s="380">
        <v>5482</v>
      </c>
      <c r="AL113" s="381">
        <v>1.07</v>
      </c>
      <c r="AM113" s="169">
        <v>-0.1</v>
      </c>
      <c r="AN113" s="65">
        <v>0.9</v>
      </c>
      <c r="AO113" s="347">
        <v>1296.156</v>
      </c>
      <c r="AP113" s="346">
        <v>10.2</v>
      </c>
      <c r="AQ113" s="263">
        <v>-8.251426954101618</v>
      </c>
      <c r="AR113" s="468">
        <v>-3.4</v>
      </c>
      <c r="AS113" s="110" t="s">
        <v>297</v>
      </c>
    </row>
    <row r="114" spans="3:45" ht="24" customHeight="1" hidden="1">
      <c r="C114" s="126" t="s">
        <v>200</v>
      </c>
      <c r="D114" s="127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05">
        <v>37.5</v>
      </c>
      <c r="S114" s="109">
        <v>40.9</v>
      </c>
      <c r="T114" s="100">
        <v>0.6</v>
      </c>
      <c r="U114" s="418">
        <v>-0.9</v>
      </c>
      <c r="V114" s="412">
        <v>-0.4</v>
      </c>
      <c r="W114" s="396">
        <v>0</v>
      </c>
      <c r="X114" s="406">
        <v>-0.5</v>
      </c>
      <c r="Y114" s="407">
        <v>-2.4</v>
      </c>
      <c r="Z114" s="130">
        <v>-5.4</v>
      </c>
      <c r="AA114" s="126" t="s">
        <v>200</v>
      </c>
      <c r="AB114" s="393">
        <v>48.1</v>
      </c>
      <c r="AC114" s="265">
        <v>47.2</v>
      </c>
      <c r="AD114" s="130">
        <v>4</v>
      </c>
      <c r="AE114" s="106">
        <v>4.1</v>
      </c>
      <c r="AF114" s="108">
        <v>3.9</v>
      </c>
      <c r="AG114" s="203">
        <v>8.4</v>
      </c>
      <c r="AH114" s="106">
        <v>9.2</v>
      </c>
      <c r="AI114" s="162">
        <v>7.5</v>
      </c>
      <c r="AJ114" s="377">
        <v>264</v>
      </c>
      <c r="AK114" s="390">
        <v>5499</v>
      </c>
      <c r="AL114" s="386">
        <v>1.06</v>
      </c>
      <c r="AM114" s="179">
        <v>-1.2</v>
      </c>
      <c r="AN114" s="100">
        <v>1</v>
      </c>
      <c r="AO114" s="350">
        <v>1257.936</v>
      </c>
      <c r="AP114" s="351">
        <v>-0.7</v>
      </c>
      <c r="AQ114" s="265">
        <v>-8.623143880905602</v>
      </c>
      <c r="AR114" s="469">
        <v>-4</v>
      </c>
      <c r="AS114" s="126" t="s">
        <v>200</v>
      </c>
    </row>
    <row r="115" spans="3:45" ht="24" customHeight="1">
      <c r="C115" s="110" t="s">
        <v>313</v>
      </c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58">
        <v>25</v>
      </c>
      <c r="S115" s="40">
        <v>54.5</v>
      </c>
      <c r="T115" s="65">
        <v>1.3</v>
      </c>
      <c r="U115" s="416">
        <v>-0.2</v>
      </c>
      <c r="V115" s="410">
        <v>1.1</v>
      </c>
      <c r="W115" s="394">
        <v>1.7</v>
      </c>
      <c r="X115" s="405">
        <v>0.1</v>
      </c>
      <c r="Y115" s="402">
        <v>-1.6</v>
      </c>
      <c r="Z115" s="59">
        <v>-4.2</v>
      </c>
      <c r="AA115" s="110" t="s">
        <v>313</v>
      </c>
      <c r="AB115" s="277">
        <v>48.4</v>
      </c>
      <c r="AC115" s="263">
        <v>49.2</v>
      </c>
      <c r="AD115" s="59">
        <v>4</v>
      </c>
      <c r="AE115" s="38">
        <v>4</v>
      </c>
      <c r="AF115" s="70">
        <v>4</v>
      </c>
      <c r="AG115" s="199">
        <v>8.7</v>
      </c>
      <c r="AH115" s="38">
        <v>9.4</v>
      </c>
      <c r="AI115" s="161">
        <v>8.1</v>
      </c>
      <c r="AJ115" s="373">
        <v>266</v>
      </c>
      <c r="AK115" s="380">
        <v>5526</v>
      </c>
      <c r="AL115" s="381">
        <v>1.05</v>
      </c>
      <c r="AM115" s="169">
        <v>-1</v>
      </c>
      <c r="AN115" s="65">
        <v>1.9</v>
      </c>
      <c r="AO115" s="347">
        <v>1211.1</v>
      </c>
      <c r="AP115" s="346">
        <v>-9.9</v>
      </c>
      <c r="AQ115" s="263">
        <v>-7.873890719735925</v>
      </c>
      <c r="AR115" s="468">
        <v>1</v>
      </c>
      <c r="AS115" s="110" t="s">
        <v>313</v>
      </c>
    </row>
    <row r="116" spans="3:45" ht="24" customHeight="1">
      <c r="C116" s="110" t="s">
        <v>1</v>
      </c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58">
        <v>33.3</v>
      </c>
      <c r="S116" s="40">
        <v>18.2</v>
      </c>
      <c r="T116" s="65">
        <v>0.1</v>
      </c>
      <c r="U116" s="416">
        <v>-0.7</v>
      </c>
      <c r="V116" s="410">
        <v>-2.4</v>
      </c>
      <c r="W116" s="394">
        <v>-1.5</v>
      </c>
      <c r="X116" s="405">
        <v>0.4</v>
      </c>
      <c r="Y116" s="402">
        <v>-1.5</v>
      </c>
      <c r="Z116" s="59">
        <v>-7.1</v>
      </c>
      <c r="AA116" s="110" t="s">
        <v>1</v>
      </c>
      <c r="AB116" s="277">
        <v>46.8</v>
      </c>
      <c r="AC116" s="263">
        <v>50.8</v>
      </c>
      <c r="AD116" s="59">
        <v>4</v>
      </c>
      <c r="AE116" s="38">
        <v>4.1</v>
      </c>
      <c r="AF116" s="70">
        <v>3.9</v>
      </c>
      <c r="AG116" s="199">
        <v>8.9</v>
      </c>
      <c r="AH116" s="38">
        <v>9.4</v>
      </c>
      <c r="AI116" s="161">
        <v>8.5</v>
      </c>
      <c r="AJ116" s="373">
        <v>267</v>
      </c>
      <c r="AK116" s="380">
        <v>5526</v>
      </c>
      <c r="AL116" s="381">
        <v>1.03</v>
      </c>
      <c r="AM116" s="169">
        <v>-0.1</v>
      </c>
      <c r="AN116" s="65">
        <v>2.7</v>
      </c>
      <c r="AO116" s="347">
        <v>1288.572</v>
      </c>
      <c r="AP116" s="346">
        <v>5.5</v>
      </c>
      <c r="AQ116" s="263">
        <v>-11.616197049805038</v>
      </c>
      <c r="AR116" s="468">
        <v>-0.6</v>
      </c>
      <c r="AS116" s="110" t="s">
        <v>1</v>
      </c>
    </row>
    <row r="117" spans="3:45" ht="24" customHeight="1">
      <c r="C117" s="110" t="s">
        <v>4</v>
      </c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58">
        <v>8.3</v>
      </c>
      <c r="S117" s="40">
        <v>63.6</v>
      </c>
      <c r="T117" s="65">
        <v>1.1</v>
      </c>
      <c r="U117" s="416">
        <v>-0.7</v>
      </c>
      <c r="V117" s="410">
        <v>-1.9</v>
      </c>
      <c r="W117" s="394">
        <v>-1.3</v>
      </c>
      <c r="X117" s="405">
        <v>1.5</v>
      </c>
      <c r="Y117" s="402">
        <v>-1</v>
      </c>
      <c r="Z117" s="59">
        <v>-7.2</v>
      </c>
      <c r="AA117" s="110" t="s">
        <v>4</v>
      </c>
      <c r="AB117" s="277">
        <v>47.4</v>
      </c>
      <c r="AC117" s="263">
        <v>49.7</v>
      </c>
      <c r="AD117" s="59">
        <v>3.9</v>
      </c>
      <c r="AE117" s="38">
        <v>4</v>
      </c>
      <c r="AF117" s="70">
        <v>3.7</v>
      </c>
      <c r="AG117" s="199">
        <v>7.5</v>
      </c>
      <c r="AH117" s="38">
        <v>8</v>
      </c>
      <c r="AI117" s="161">
        <v>6.9</v>
      </c>
      <c r="AJ117" s="373">
        <v>258</v>
      </c>
      <c r="AK117" s="380">
        <v>5532</v>
      </c>
      <c r="AL117" s="381">
        <v>1.05</v>
      </c>
      <c r="AM117" s="169">
        <v>-0.2</v>
      </c>
      <c r="AN117" s="65">
        <v>0.7</v>
      </c>
      <c r="AO117" s="347">
        <v>1260.528</v>
      </c>
      <c r="AP117" s="346">
        <v>-3.6</v>
      </c>
      <c r="AQ117" s="263">
        <v>-6.975912754993601</v>
      </c>
      <c r="AR117" s="468">
        <v>3.1</v>
      </c>
      <c r="AS117" s="110" t="s">
        <v>4</v>
      </c>
    </row>
    <row r="118" spans="3:45" ht="24" customHeight="1">
      <c r="C118" s="110" t="s">
        <v>177</v>
      </c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58">
        <v>41.7</v>
      </c>
      <c r="S118" s="40">
        <v>72.7</v>
      </c>
      <c r="T118" s="65">
        <v>0.4</v>
      </c>
      <c r="U118" s="416">
        <v>0.1</v>
      </c>
      <c r="V118" s="410">
        <v>-0.5</v>
      </c>
      <c r="W118" s="394">
        <v>-0.4</v>
      </c>
      <c r="X118" s="405">
        <v>1.1</v>
      </c>
      <c r="Y118" s="402">
        <v>-0.6</v>
      </c>
      <c r="Z118" s="59">
        <v>-4.8</v>
      </c>
      <c r="AA118" s="110" t="s">
        <v>177</v>
      </c>
      <c r="AB118" s="277">
        <v>47.3</v>
      </c>
      <c r="AC118" s="263">
        <v>46.8</v>
      </c>
      <c r="AD118" s="59">
        <v>3.8</v>
      </c>
      <c r="AE118" s="38">
        <v>3.9</v>
      </c>
      <c r="AF118" s="70">
        <v>3.6</v>
      </c>
      <c r="AG118" s="199">
        <v>7.3</v>
      </c>
      <c r="AH118" s="38">
        <v>8.1</v>
      </c>
      <c r="AI118" s="161">
        <v>6.4</v>
      </c>
      <c r="AJ118" s="373">
        <v>253</v>
      </c>
      <c r="AK118" s="380">
        <v>5514</v>
      </c>
      <c r="AL118" s="381">
        <v>1.06</v>
      </c>
      <c r="AM118" s="169">
        <v>-0.2</v>
      </c>
      <c r="AN118" s="65">
        <v>1</v>
      </c>
      <c r="AO118" s="347">
        <v>1146.432</v>
      </c>
      <c r="AP118" s="346">
        <v>-10.7</v>
      </c>
      <c r="AQ118" s="263">
        <v>-2.7917909827404657</v>
      </c>
      <c r="AR118" s="468">
        <v>20.9</v>
      </c>
      <c r="AS118" s="110" t="s">
        <v>177</v>
      </c>
    </row>
    <row r="119" spans="3:45" ht="24" customHeight="1">
      <c r="C119" s="110" t="s">
        <v>178</v>
      </c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58">
        <v>66.7</v>
      </c>
      <c r="S119" s="40">
        <v>81.8</v>
      </c>
      <c r="T119" s="65">
        <v>0.1</v>
      </c>
      <c r="U119" s="416">
        <v>-0.4</v>
      </c>
      <c r="V119" s="410">
        <v>5.3</v>
      </c>
      <c r="W119" s="394">
        <v>5.5</v>
      </c>
      <c r="X119" s="405">
        <v>-1.3</v>
      </c>
      <c r="Y119" s="402">
        <v>-1.5</v>
      </c>
      <c r="Z119" s="59">
        <v>-8</v>
      </c>
      <c r="AA119" s="110" t="s">
        <v>178</v>
      </c>
      <c r="AB119" s="277">
        <v>45</v>
      </c>
      <c r="AC119" s="263">
        <v>46</v>
      </c>
      <c r="AD119" s="59">
        <v>3.7</v>
      </c>
      <c r="AE119" s="38">
        <v>3.9</v>
      </c>
      <c r="AF119" s="70">
        <v>3.5</v>
      </c>
      <c r="AG119" s="199">
        <v>7.2</v>
      </c>
      <c r="AH119" s="38">
        <v>8.5</v>
      </c>
      <c r="AI119" s="161">
        <v>5.8</v>
      </c>
      <c r="AJ119" s="373">
        <v>247</v>
      </c>
      <c r="AK119" s="380">
        <v>5528</v>
      </c>
      <c r="AL119" s="381">
        <v>1.07</v>
      </c>
      <c r="AM119" s="169">
        <v>-0.9</v>
      </c>
      <c r="AN119" s="65">
        <v>0</v>
      </c>
      <c r="AO119" s="347">
        <v>1355.724</v>
      </c>
      <c r="AP119" s="346">
        <v>6</v>
      </c>
      <c r="AQ119" s="263">
        <v>-3.065844885235947</v>
      </c>
      <c r="AR119" s="263">
        <v>6.6</v>
      </c>
      <c r="AS119" s="110" t="s">
        <v>178</v>
      </c>
    </row>
    <row r="120" spans="3:45" ht="24" customHeight="1">
      <c r="C120" s="110" t="s">
        <v>230</v>
      </c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58">
        <v>58.3</v>
      </c>
      <c r="S120" s="40">
        <v>63.6</v>
      </c>
      <c r="T120" s="65">
        <v>-0.1</v>
      </c>
      <c r="U120" s="416">
        <v>-2.3</v>
      </c>
      <c r="V120" s="410">
        <v>-4.4</v>
      </c>
      <c r="W120" s="394">
        <v>-4.3</v>
      </c>
      <c r="X120" s="405">
        <v>-2.3</v>
      </c>
      <c r="Y120" s="402">
        <v>-2.8</v>
      </c>
      <c r="Z120" s="59">
        <v>-9.6</v>
      </c>
      <c r="AA120" s="110" t="s">
        <v>230</v>
      </c>
      <c r="AB120" s="277">
        <v>44.4</v>
      </c>
      <c r="AC120" s="263">
        <v>44.7</v>
      </c>
      <c r="AD120" s="59">
        <v>3.6</v>
      </c>
      <c r="AE120" s="38">
        <v>3.8</v>
      </c>
      <c r="AF120" s="70">
        <v>3.4</v>
      </c>
      <c r="AG120" s="199">
        <v>6.5</v>
      </c>
      <c r="AH120" s="38">
        <v>7.6</v>
      </c>
      <c r="AI120" s="161">
        <v>5.3</v>
      </c>
      <c r="AJ120" s="373">
        <v>241</v>
      </c>
      <c r="AK120" s="380">
        <v>5520</v>
      </c>
      <c r="AL120" s="381">
        <v>1.07</v>
      </c>
      <c r="AM120" s="169">
        <v>-1.7</v>
      </c>
      <c r="AN120" s="65">
        <v>-0.1</v>
      </c>
      <c r="AO120" s="347">
        <v>959.916</v>
      </c>
      <c r="AP120" s="346">
        <v>-23.4</v>
      </c>
      <c r="AQ120" s="263">
        <v>-1.1252328256820476</v>
      </c>
      <c r="AR120" s="263">
        <v>15.6</v>
      </c>
      <c r="AS120" s="110" t="s">
        <v>230</v>
      </c>
    </row>
    <row r="121" spans="3:45" ht="24" customHeight="1">
      <c r="C121" s="110" t="s">
        <v>68</v>
      </c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58">
        <v>12.5</v>
      </c>
      <c r="S121" s="40">
        <v>63.6</v>
      </c>
      <c r="T121" s="65">
        <v>1.6</v>
      </c>
      <c r="U121" s="416">
        <v>0.5</v>
      </c>
      <c r="V121" s="410">
        <v>1.2</v>
      </c>
      <c r="W121" s="394">
        <v>1.4</v>
      </c>
      <c r="X121" s="405">
        <v>0.1</v>
      </c>
      <c r="Y121" s="402">
        <v>-0.5</v>
      </c>
      <c r="Z121" s="59" t="s">
        <v>239</v>
      </c>
      <c r="AA121" s="110" t="s">
        <v>68</v>
      </c>
      <c r="AB121" s="277">
        <v>44</v>
      </c>
      <c r="AC121" s="263">
        <v>44.1</v>
      </c>
      <c r="AD121" s="59">
        <v>3.8</v>
      </c>
      <c r="AE121" s="38">
        <v>3.8</v>
      </c>
      <c r="AF121" s="70">
        <v>3.7</v>
      </c>
      <c r="AG121" s="199">
        <v>7.9</v>
      </c>
      <c r="AH121" s="38">
        <v>7.3</v>
      </c>
      <c r="AI121" s="161">
        <v>8.4</v>
      </c>
      <c r="AJ121" s="373">
        <v>252</v>
      </c>
      <c r="AK121" s="380">
        <v>5529</v>
      </c>
      <c r="AL121" s="381">
        <v>1.06</v>
      </c>
      <c r="AM121" s="169">
        <v>0.6</v>
      </c>
      <c r="AN121" s="65">
        <v>0.1</v>
      </c>
      <c r="AO121" s="347">
        <v>736.248</v>
      </c>
      <c r="AP121" s="346">
        <v>-43.3</v>
      </c>
      <c r="AQ121" s="263">
        <v>-2.298940105820776</v>
      </c>
      <c r="AR121" s="263">
        <v>2.9</v>
      </c>
      <c r="AS121" s="110" t="s">
        <v>68</v>
      </c>
    </row>
    <row r="122" spans="3:45" ht="24" customHeight="1">
      <c r="C122" s="110" t="s">
        <v>234</v>
      </c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58">
        <v>0</v>
      </c>
      <c r="S122" s="40">
        <v>54.5</v>
      </c>
      <c r="T122" s="65">
        <v>3.2</v>
      </c>
      <c r="U122" s="416">
        <v>0.5</v>
      </c>
      <c r="V122" s="410">
        <v>-2.5</v>
      </c>
      <c r="W122" s="394">
        <v>-2.5</v>
      </c>
      <c r="X122" s="405">
        <v>-0.8</v>
      </c>
      <c r="Y122" s="402">
        <v>-1</v>
      </c>
      <c r="Z122" s="59" t="s">
        <v>184</v>
      </c>
      <c r="AA122" s="110" t="s">
        <v>234</v>
      </c>
      <c r="AB122" s="277">
        <v>44.1</v>
      </c>
      <c r="AC122" s="263">
        <v>42.9</v>
      </c>
      <c r="AD122" s="59">
        <v>4</v>
      </c>
      <c r="AE122" s="38">
        <v>4</v>
      </c>
      <c r="AF122" s="70">
        <v>3.9</v>
      </c>
      <c r="AG122" s="199">
        <v>8.7</v>
      </c>
      <c r="AH122" s="38">
        <v>7.6</v>
      </c>
      <c r="AI122" s="161">
        <v>9.6</v>
      </c>
      <c r="AJ122" s="373">
        <v>264</v>
      </c>
      <c r="AK122" s="380">
        <v>5496</v>
      </c>
      <c r="AL122" s="381">
        <v>1.05</v>
      </c>
      <c r="AM122" s="169">
        <v>-0.6</v>
      </c>
      <c r="AN122" s="65">
        <v>1</v>
      </c>
      <c r="AO122" s="347">
        <v>729.564</v>
      </c>
      <c r="AP122" s="346">
        <v>-44</v>
      </c>
      <c r="AQ122" s="263">
        <v>-3.772774345383496</v>
      </c>
      <c r="AR122" s="263">
        <v>1.6</v>
      </c>
      <c r="AS122" s="110" t="s">
        <v>234</v>
      </c>
    </row>
    <row r="123" spans="3:45" ht="24" customHeight="1">
      <c r="C123" s="110" t="s">
        <v>6</v>
      </c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58">
        <v>16.7</v>
      </c>
      <c r="S123" s="40">
        <v>63.6</v>
      </c>
      <c r="T123" s="65">
        <v>0.6</v>
      </c>
      <c r="U123" s="416">
        <v>0.8</v>
      </c>
      <c r="V123" s="410">
        <v>-1.4</v>
      </c>
      <c r="W123" s="394">
        <v>-1.4</v>
      </c>
      <c r="X123" s="405">
        <v>-1.1</v>
      </c>
      <c r="Y123" s="402">
        <v>-0.6</v>
      </c>
      <c r="Z123" s="59">
        <v>1</v>
      </c>
      <c r="AA123" s="110" t="s">
        <v>6</v>
      </c>
      <c r="AB123" s="277">
        <v>42.8</v>
      </c>
      <c r="AC123" s="263">
        <v>41.5</v>
      </c>
      <c r="AD123" s="59">
        <v>3.9</v>
      </c>
      <c r="AE123" s="38">
        <v>4</v>
      </c>
      <c r="AF123" s="70">
        <v>3.8</v>
      </c>
      <c r="AG123" s="199">
        <v>7.8</v>
      </c>
      <c r="AH123" s="38">
        <v>8.3</v>
      </c>
      <c r="AI123" s="161">
        <v>7.3</v>
      </c>
      <c r="AJ123" s="373">
        <v>260</v>
      </c>
      <c r="AK123" s="380">
        <v>5508</v>
      </c>
      <c r="AL123" s="381">
        <v>1.02</v>
      </c>
      <c r="AM123" s="169">
        <v>-0.1</v>
      </c>
      <c r="AN123" s="65">
        <v>0.9</v>
      </c>
      <c r="AO123" s="347">
        <v>857.016</v>
      </c>
      <c r="AP123" s="346">
        <v>-35</v>
      </c>
      <c r="AQ123" s="263">
        <v>-3.7290786048309172</v>
      </c>
      <c r="AR123" s="263">
        <v>8</v>
      </c>
      <c r="AS123" s="110" t="s">
        <v>6</v>
      </c>
    </row>
    <row r="124" spans="3:45" ht="24" customHeight="1">
      <c r="C124" s="110" t="s">
        <v>7</v>
      </c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58">
        <v>16.7</v>
      </c>
      <c r="S124" s="40">
        <v>45.5</v>
      </c>
      <c r="T124" s="65">
        <v>-0.6</v>
      </c>
      <c r="U124" s="416">
        <v>1.6</v>
      </c>
      <c r="V124" s="410">
        <v>0.7</v>
      </c>
      <c r="W124" s="394">
        <v>0.9</v>
      </c>
      <c r="X124" s="405">
        <v>0.5</v>
      </c>
      <c r="Y124" s="402">
        <v>-0.4</v>
      </c>
      <c r="Z124" s="59">
        <v>0.7</v>
      </c>
      <c r="AA124" s="110" t="s">
        <v>7</v>
      </c>
      <c r="AB124" s="277">
        <v>39.8</v>
      </c>
      <c r="AC124" s="263">
        <v>38.8</v>
      </c>
      <c r="AD124" s="59">
        <v>3.8</v>
      </c>
      <c r="AE124" s="38">
        <v>3.9</v>
      </c>
      <c r="AF124" s="70">
        <v>3.7</v>
      </c>
      <c r="AG124" s="199">
        <v>7</v>
      </c>
      <c r="AH124" s="38">
        <v>7.7</v>
      </c>
      <c r="AI124" s="161">
        <v>6.2</v>
      </c>
      <c r="AJ124" s="373">
        <v>252</v>
      </c>
      <c r="AK124" s="380">
        <v>5556</v>
      </c>
      <c r="AL124" s="381">
        <v>0.99</v>
      </c>
      <c r="AM124" s="169">
        <v>0.1</v>
      </c>
      <c r="AN124" s="65">
        <v>-0.2</v>
      </c>
      <c r="AO124" s="347">
        <v>956.112</v>
      </c>
      <c r="AP124" s="346">
        <v>-27</v>
      </c>
      <c r="AQ124" s="263">
        <v>-2.3358694127001343</v>
      </c>
      <c r="AR124" s="263">
        <v>11.1</v>
      </c>
      <c r="AS124" s="110" t="s">
        <v>7</v>
      </c>
    </row>
    <row r="125" spans="3:45" ht="24" customHeight="1">
      <c r="C125" s="111" t="s">
        <v>8</v>
      </c>
      <c r="D125" s="132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96">
        <v>37.5</v>
      </c>
      <c r="S125" s="94">
        <v>59.1</v>
      </c>
      <c r="T125" s="191">
        <v>2.2</v>
      </c>
      <c r="U125" s="417">
        <v>0.2</v>
      </c>
      <c r="V125" s="411">
        <v>-2.6</v>
      </c>
      <c r="W125" s="395">
        <v>-2.3</v>
      </c>
      <c r="X125" s="501">
        <v>-1.5</v>
      </c>
      <c r="Y125" s="404">
        <v>-1.2</v>
      </c>
      <c r="Z125" s="97" t="s">
        <v>256</v>
      </c>
      <c r="AA125" s="111" t="s">
        <v>8</v>
      </c>
      <c r="AB125" s="278">
        <v>38</v>
      </c>
      <c r="AC125" s="264">
        <v>36.6</v>
      </c>
      <c r="AD125" s="97">
        <v>3.8</v>
      </c>
      <c r="AE125" s="93">
        <v>3.8</v>
      </c>
      <c r="AF125" s="99">
        <v>3.7</v>
      </c>
      <c r="AG125" s="202">
        <v>6.8</v>
      </c>
      <c r="AH125" s="93">
        <v>7.4</v>
      </c>
      <c r="AI125" s="196">
        <v>6.2</v>
      </c>
      <c r="AJ125" s="374">
        <v>254</v>
      </c>
      <c r="AK125" s="382">
        <v>5547</v>
      </c>
      <c r="AL125" s="383">
        <v>0.98</v>
      </c>
      <c r="AM125" s="172">
        <v>-1.7</v>
      </c>
      <c r="AN125" s="191">
        <v>-0.2</v>
      </c>
      <c r="AO125" s="348">
        <v>1050.456</v>
      </c>
      <c r="AP125" s="349">
        <v>-19.2</v>
      </c>
      <c r="AQ125" s="264">
        <v>-3.7263660565826484</v>
      </c>
      <c r="AR125" s="264">
        <v>-1</v>
      </c>
      <c r="AS125" s="111" t="s">
        <v>8</v>
      </c>
    </row>
    <row r="126" spans="3:45" ht="24" customHeight="1">
      <c r="C126" s="110" t="s">
        <v>250</v>
      </c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58">
        <v>41.7</v>
      </c>
      <c r="S126" s="40">
        <v>18.2</v>
      </c>
      <c r="T126" s="65">
        <v>3.6</v>
      </c>
      <c r="U126" s="416">
        <v>1.3</v>
      </c>
      <c r="V126" s="410">
        <v>-2.2</v>
      </c>
      <c r="W126" s="394">
        <v>-2.1</v>
      </c>
      <c r="X126" s="405">
        <v>-5.6</v>
      </c>
      <c r="Y126" s="402">
        <v>-1.7</v>
      </c>
      <c r="Z126" s="59">
        <v>3.9</v>
      </c>
      <c r="AA126" s="110" t="s">
        <v>250</v>
      </c>
      <c r="AB126" s="277">
        <v>37.5</v>
      </c>
      <c r="AC126" s="263">
        <v>31.8</v>
      </c>
      <c r="AD126" s="59">
        <v>3.8</v>
      </c>
      <c r="AE126" s="38">
        <v>3.9</v>
      </c>
      <c r="AF126" s="70">
        <v>3.7</v>
      </c>
      <c r="AG126" s="199">
        <v>7</v>
      </c>
      <c r="AH126" s="38">
        <v>7.9</v>
      </c>
      <c r="AI126" s="161">
        <v>6</v>
      </c>
      <c r="AJ126" s="373">
        <v>256</v>
      </c>
      <c r="AK126" s="380">
        <v>5524</v>
      </c>
      <c r="AL126" s="381">
        <v>0.98</v>
      </c>
      <c r="AM126" s="169">
        <v>1.6</v>
      </c>
      <c r="AN126" s="65">
        <v>-0.9</v>
      </c>
      <c r="AO126" s="347">
        <v>1186.692</v>
      </c>
      <c r="AP126" s="346">
        <v>-5.7</v>
      </c>
      <c r="AQ126" s="263">
        <v>-3.6974475567696743</v>
      </c>
      <c r="AR126" s="263">
        <v>7.6</v>
      </c>
      <c r="AS126" s="110" t="s">
        <v>250</v>
      </c>
    </row>
    <row r="127" spans="3:45" ht="24" customHeight="1">
      <c r="C127" s="110" t="s">
        <v>192</v>
      </c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58">
        <v>41.7</v>
      </c>
      <c r="S127" s="518">
        <v>63.6</v>
      </c>
      <c r="T127" s="65">
        <v>0</v>
      </c>
      <c r="U127" s="416">
        <v>3.2</v>
      </c>
      <c r="V127" s="410">
        <v>0.1</v>
      </c>
      <c r="W127" s="394">
        <v>0.9</v>
      </c>
      <c r="X127" s="405">
        <v>-2.4</v>
      </c>
      <c r="Y127" s="402">
        <v>1.9</v>
      </c>
      <c r="Z127" s="59">
        <v>0.9</v>
      </c>
      <c r="AA127" s="110" t="s">
        <v>192</v>
      </c>
      <c r="AB127" s="277">
        <v>36.1</v>
      </c>
      <c r="AC127" s="263">
        <v>33.6</v>
      </c>
      <c r="AD127" s="59">
        <v>3.9</v>
      </c>
      <c r="AE127" s="38">
        <v>4</v>
      </c>
      <c r="AF127" s="70">
        <v>3.8</v>
      </c>
      <c r="AG127" s="199">
        <v>7.3</v>
      </c>
      <c r="AH127" s="38">
        <v>7.4</v>
      </c>
      <c r="AI127" s="161">
        <v>7.1</v>
      </c>
      <c r="AJ127" s="373">
        <v>262</v>
      </c>
      <c r="AK127" s="380">
        <v>5511</v>
      </c>
      <c r="AL127" s="381">
        <v>0.97</v>
      </c>
      <c r="AM127" s="169">
        <v>1.5</v>
      </c>
      <c r="AN127" s="65">
        <v>1.8</v>
      </c>
      <c r="AO127" s="347">
        <v>1150</v>
      </c>
      <c r="AP127" s="346">
        <v>-5</v>
      </c>
      <c r="AQ127" s="263">
        <v>-3.366937792136042</v>
      </c>
      <c r="AR127" s="263">
        <v>8.3</v>
      </c>
      <c r="AS127" s="110" t="s">
        <v>192</v>
      </c>
    </row>
    <row r="128" spans="3:45" ht="24" customHeight="1">
      <c r="C128" s="110" t="s">
        <v>168</v>
      </c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58">
        <v>16.7</v>
      </c>
      <c r="S128" s="518">
        <v>27.3</v>
      </c>
      <c r="T128" s="65">
        <v>-1.6</v>
      </c>
      <c r="U128" s="416">
        <v>1</v>
      </c>
      <c r="V128" s="410">
        <v>-1.2</v>
      </c>
      <c r="W128" s="394">
        <v>-1.2</v>
      </c>
      <c r="X128" s="405">
        <v>-4</v>
      </c>
      <c r="Y128" s="402">
        <v>1.4</v>
      </c>
      <c r="Z128" s="59" t="s">
        <v>305</v>
      </c>
      <c r="AA128" s="110" t="s">
        <v>168</v>
      </c>
      <c r="AB128" s="277">
        <v>36.7</v>
      </c>
      <c r="AC128" s="263">
        <v>36.9</v>
      </c>
      <c r="AD128" s="59">
        <v>3.8</v>
      </c>
      <c r="AE128" s="38">
        <v>3.8</v>
      </c>
      <c r="AF128" s="70">
        <v>3.9</v>
      </c>
      <c r="AG128" s="199">
        <v>7.7</v>
      </c>
      <c r="AH128" s="38">
        <v>7.8</v>
      </c>
      <c r="AI128" s="161">
        <v>7.9</v>
      </c>
      <c r="AJ128" s="373">
        <v>255</v>
      </c>
      <c r="AK128" s="380">
        <v>5518</v>
      </c>
      <c r="AL128" s="381">
        <v>0.95</v>
      </c>
      <c r="AM128" s="169">
        <v>1.5</v>
      </c>
      <c r="AN128" s="65">
        <v>0.9</v>
      </c>
      <c r="AO128" s="347">
        <v>1088</v>
      </c>
      <c r="AP128" s="346">
        <v>-15.6</v>
      </c>
      <c r="AQ128" s="263">
        <v>-1.5</v>
      </c>
      <c r="AR128" s="263">
        <v>8</v>
      </c>
      <c r="AS128" s="110" t="s">
        <v>168</v>
      </c>
    </row>
    <row r="129" spans="3:45" ht="24" customHeight="1">
      <c r="C129" s="110" t="s">
        <v>175</v>
      </c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58">
        <v>27.3</v>
      </c>
      <c r="S129" s="518">
        <v>30</v>
      </c>
      <c r="T129" s="65">
        <v>-2.7</v>
      </c>
      <c r="U129" s="416">
        <v>0.1</v>
      </c>
      <c r="V129" s="410">
        <v>-2.9</v>
      </c>
      <c r="W129" s="394">
        <v>-3.4</v>
      </c>
      <c r="X129" s="405">
        <f>94.4-100</f>
        <v>-5.599999999999994</v>
      </c>
      <c r="Y129" s="402">
        <f>99.2-100</f>
        <v>-0.7999999999999972</v>
      </c>
      <c r="Z129" s="59">
        <v>5.4</v>
      </c>
      <c r="AA129" s="110" t="s">
        <v>175</v>
      </c>
      <c r="AB129" s="277">
        <v>35.2</v>
      </c>
      <c r="AC129" s="263">
        <v>35.5</v>
      </c>
      <c r="AD129" s="59">
        <v>4</v>
      </c>
      <c r="AE129" s="38">
        <v>4</v>
      </c>
      <c r="AF129" s="70">
        <v>3.9</v>
      </c>
      <c r="AG129" s="199">
        <v>7.4</v>
      </c>
      <c r="AH129" s="38">
        <v>7.6</v>
      </c>
      <c r="AI129" s="161">
        <v>7.3</v>
      </c>
      <c r="AJ129" s="373">
        <v>265</v>
      </c>
      <c r="AK129" s="380">
        <v>5523</v>
      </c>
      <c r="AL129" s="381">
        <v>0.93</v>
      </c>
      <c r="AM129" s="169">
        <v>0.8</v>
      </c>
      <c r="AN129" s="65">
        <v>-0.8</v>
      </c>
      <c r="AO129" s="347">
        <v>1150.5240000000001</v>
      </c>
      <c r="AP129" s="346">
        <v>-8.6942333690737</v>
      </c>
      <c r="AQ129" s="263">
        <v>-3.7</v>
      </c>
      <c r="AR129" s="263">
        <v>8.3</v>
      </c>
      <c r="AS129" s="110" t="s">
        <v>175</v>
      </c>
    </row>
    <row r="130" spans="3:45" ht="24" customHeight="1">
      <c r="C130" s="110" t="s">
        <v>177</v>
      </c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58">
        <v>40</v>
      </c>
      <c r="S130" s="518">
        <v>33.3</v>
      </c>
      <c r="T130" s="65">
        <v>-3.2</v>
      </c>
      <c r="U130" s="416">
        <v>0.2</v>
      </c>
      <c r="V130" s="410">
        <v>-2.5</v>
      </c>
      <c r="W130" s="394">
        <v>-2.7</v>
      </c>
      <c r="X130" s="405">
        <v>-6.4</v>
      </c>
      <c r="Y130" s="402">
        <v>-1.1</v>
      </c>
      <c r="Z130" s="59" t="s">
        <v>315</v>
      </c>
      <c r="AA130" s="110" t="s">
        <v>177</v>
      </c>
      <c r="AB130" s="277">
        <v>33.9</v>
      </c>
      <c r="AC130" s="263">
        <v>32.1</v>
      </c>
      <c r="AD130" s="59">
        <v>4</v>
      </c>
      <c r="AE130" s="38">
        <v>4.2</v>
      </c>
      <c r="AF130" s="70">
        <v>3.7</v>
      </c>
      <c r="AG130" s="199">
        <v>7.1</v>
      </c>
      <c r="AH130" s="38">
        <v>7.9</v>
      </c>
      <c r="AI130" s="161">
        <v>5.8</v>
      </c>
      <c r="AJ130" s="373">
        <v>265</v>
      </c>
      <c r="AK130" s="380">
        <v>5517</v>
      </c>
      <c r="AL130" s="381">
        <v>0.92</v>
      </c>
      <c r="AM130" s="169">
        <v>0.2</v>
      </c>
      <c r="AN130" s="65">
        <v>-0.9</v>
      </c>
      <c r="AO130" s="347">
        <v>1072.08</v>
      </c>
      <c r="AP130" s="346">
        <v>-6.460917219498128</v>
      </c>
      <c r="AQ130" s="263"/>
      <c r="AR130" s="263" t="s">
        <v>306</v>
      </c>
      <c r="AS130" s="110" t="s">
        <v>177</v>
      </c>
    </row>
    <row r="131" spans="3:45" ht="24" customHeight="1" hidden="1">
      <c r="C131" s="110" t="s">
        <v>178</v>
      </c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58"/>
      <c r="S131" s="518"/>
      <c r="T131" s="65"/>
      <c r="U131" s="416"/>
      <c r="V131" s="410"/>
      <c r="W131" s="394"/>
      <c r="X131" s="405"/>
      <c r="Y131" s="402"/>
      <c r="Z131" s="59"/>
      <c r="AA131" s="110" t="s">
        <v>178</v>
      </c>
      <c r="AB131" s="277"/>
      <c r="AC131" s="263"/>
      <c r="AD131" s="59"/>
      <c r="AE131" s="38"/>
      <c r="AF131" s="70"/>
      <c r="AG131" s="199"/>
      <c r="AH131" s="38"/>
      <c r="AI131" s="161"/>
      <c r="AJ131" s="373"/>
      <c r="AK131" s="380"/>
      <c r="AL131" s="381"/>
      <c r="AM131" s="169"/>
      <c r="AN131" s="65"/>
      <c r="AO131" s="347"/>
      <c r="AP131" s="346"/>
      <c r="AQ131" s="263"/>
      <c r="AR131" s="263"/>
      <c r="AS131" s="110" t="s">
        <v>178</v>
      </c>
    </row>
    <row r="132" spans="3:45" ht="9" customHeight="1" thickBot="1">
      <c r="C132" s="51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73"/>
      <c r="S132" s="45"/>
      <c r="T132" s="206"/>
      <c r="U132" s="419"/>
      <c r="V132" s="413"/>
      <c r="W132" s="397"/>
      <c r="X132" s="408"/>
      <c r="Y132" s="409"/>
      <c r="Z132" s="88"/>
      <c r="AA132" s="89"/>
      <c r="AB132" s="280"/>
      <c r="AC132" s="266"/>
      <c r="AD132" s="88"/>
      <c r="AE132" s="44"/>
      <c r="AF132" s="76"/>
      <c r="AG132" s="371"/>
      <c r="AH132" s="44"/>
      <c r="AI132" s="163"/>
      <c r="AJ132" s="378"/>
      <c r="AK132" s="391"/>
      <c r="AL132" s="392"/>
      <c r="AM132" s="181"/>
      <c r="AN132" s="206"/>
      <c r="AO132" s="352"/>
      <c r="AP132" s="353"/>
      <c r="AQ132" s="266"/>
      <c r="AR132" s="266"/>
      <c r="AS132" s="110"/>
    </row>
    <row r="133" spans="1:45" ht="24.75" customHeight="1">
      <c r="A133" s="7"/>
      <c r="B133" s="7"/>
      <c r="C133" s="30"/>
      <c r="D133" s="32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  <c r="V133" s="31"/>
      <c r="W133" s="8"/>
      <c r="X133" s="8"/>
      <c r="Y133" s="8"/>
      <c r="Z133" s="8"/>
      <c r="AA133" s="14"/>
      <c r="AB133" s="14"/>
      <c r="AC133" s="15"/>
      <c r="AD133" s="8"/>
      <c r="AE133" s="8"/>
      <c r="AF133" s="8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30"/>
    </row>
    <row r="134" spans="1:45" ht="7.5" customHeight="1" thickBot="1">
      <c r="A134" s="7"/>
      <c r="B134" s="7"/>
      <c r="C134" s="32"/>
      <c r="D134" s="24"/>
      <c r="E134" s="24"/>
      <c r="F134" s="24"/>
      <c r="G134" s="11"/>
      <c r="H134" s="11"/>
      <c r="I134" s="11"/>
      <c r="J134" s="11"/>
      <c r="K134" s="7"/>
      <c r="L134" s="11"/>
      <c r="M134" s="11"/>
      <c r="N134" s="7"/>
      <c r="O134" s="11"/>
      <c r="P134" s="11"/>
      <c r="Q134" s="11"/>
      <c r="R134" s="11"/>
      <c r="S134" s="11"/>
      <c r="T134" s="11"/>
      <c r="U134" s="11"/>
      <c r="V134" s="11"/>
      <c r="W134" s="12"/>
      <c r="X134" s="31"/>
      <c r="Y134" s="8"/>
      <c r="Z134" s="12"/>
      <c r="AA134" s="12"/>
      <c r="AB134" s="12"/>
      <c r="AD134" s="13"/>
      <c r="AE134" s="15"/>
      <c r="AF134" s="12"/>
      <c r="AG134" s="12"/>
      <c r="AH134" s="12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32"/>
    </row>
    <row r="135" spans="3:45" ht="27" customHeight="1" thickBot="1">
      <c r="C135" s="25"/>
      <c r="D135" s="121" t="s">
        <v>51</v>
      </c>
      <c r="E135" s="122"/>
      <c r="F135" s="122"/>
      <c r="G135" s="122"/>
      <c r="H135" s="122"/>
      <c r="I135" s="122"/>
      <c r="J135" s="273" t="s">
        <v>27</v>
      </c>
      <c r="K135" s="123"/>
      <c r="L135" s="308"/>
      <c r="M135" s="124" t="s">
        <v>205</v>
      </c>
      <c r="N135" s="123"/>
      <c r="O135" s="122"/>
      <c r="P135" s="125"/>
      <c r="Q135" s="307" t="s">
        <v>302</v>
      </c>
      <c r="R135" s="122"/>
      <c r="S135" s="122"/>
      <c r="T135" s="308"/>
      <c r="U135" s="49" t="s">
        <v>23</v>
      </c>
      <c r="V135" s="297" t="s">
        <v>52</v>
      </c>
      <c r="W135" s="122" t="s">
        <v>53</v>
      </c>
      <c r="X135" s="122"/>
      <c r="Y135" s="122"/>
      <c r="Z135" s="122"/>
      <c r="AA135" s="122"/>
      <c r="AB135" s="122"/>
      <c r="AC135" s="92"/>
      <c r="AD135" s="121" t="s">
        <v>54</v>
      </c>
      <c r="AE135" s="122"/>
      <c r="AF135" s="122"/>
      <c r="AG135" s="122"/>
      <c r="AH135" s="122"/>
      <c r="AI135" s="122"/>
      <c r="AJ135" s="122"/>
      <c r="AK135" s="121" t="s">
        <v>55</v>
      </c>
      <c r="AL135" s="122"/>
      <c r="AM135" s="122"/>
      <c r="AN135" s="122"/>
      <c r="AO135" s="267"/>
      <c r="AP135" s="273" t="s">
        <v>26</v>
      </c>
      <c r="AQ135" s="49"/>
      <c r="AR135" s="52"/>
      <c r="AS135" s="25"/>
    </row>
    <row r="136" spans="3:45" ht="27" customHeight="1">
      <c r="C136" s="21"/>
      <c r="D136" s="617" t="s">
        <v>39</v>
      </c>
      <c r="E136" s="618"/>
      <c r="F136" s="619"/>
      <c r="G136" s="571" t="s">
        <v>161</v>
      </c>
      <c r="H136" s="571" t="s">
        <v>150</v>
      </c>
      <c r="I136" s="614" t="s">
        <v>162</v>
      </c>
      <c r="J136" s="565" t="s">
        <v>38</v>
      </c>
      <c r="K136" s="630"/>
      <c r="L136" s="631"/>
      <c r="M136" s="609" t="s">
        <v>42</v>
      </c>
      <c r="N136" s="573"/>
      <c r="O136" s="573"/>
      <c r="P136" s="573"/>
      <c r="Q136" s="565" t="s">
        <v>24</v>
      </c>
      <c r="R136" s="566"/>
      <c r="S136" s="592" t="s">
        <v>25</v>
      </c>
      <c r="T136" s="593"/>
      <c r="U136" s="591" t="s">
        <v>155</v>
      </c>
      <c r="V136" s="579" t="s">
        <v>154</v>
      </c>
      <c r="W136" s="565" t="s">
        <v>83</v>
      </c>
      <c r="X136" s="566"/>
      <c r="Y136" s="592" t="s">
        <v>84</v>
      </c>
      <c r="Z136" s="566"/>
      <c r="AA136" s="637" t="s">
        <v>77</v>
      </c>
      <c r="AB136" s="593"/>
      <c r="AC136" s="472"/>
      <c r="AD136" s="655" t="s">
        <v>159</v>
      </c>
      <c r="AE136" s="692" t="s">
        <v>115</v>
      </c>
      <c r="AF136" s="609" t="s">
        <v>172</v>
      </c>
      <c r="AG136" s="700" t="s">
        <v>158</v>
      </c>
      <c r="AH136" s="573" t="s">
        <v>153</v>
      </c>
      <c r="AI136" s="693" t="s">
        <v>69</v>
      </c>
      <c r="AJ136" s="609"/>
      <c r="AK136" s="655" t="s">
        <v>76</v>
      </c>
      <c r="AL136" s="571" t="s">
        <v>116</v>
      </c>
      <c r="AM136" s="677" t="s">
        <v>118</v>
      </c>
      <c r="AN136" s="677" t="s">
        <v>229</v>
      </c>
      <c r="AO136" s="643" t="s">
        <v>117</v>
      </c>
      <c r="AP136" s="716" t="s">
        <v>160</v>
      </c>
      <c r="AQ136" s="713" t="s">
        <v>20</v>
      </c>
      <c r="AR136" s="707" t="s">
        <v>21</v>
      </c>
      <c r="AS136" s="21"/>
    </row>
    <row r="137" spans="3:45" ht="26.25" customHeight="1">
      <c r="C137" s="26"/>
      <c r="D137" s="612" t="s">
        <v>112</v>
      </c>
      <c r="E137" s="624" t="s">
        <v>66</v>
      </c>
      <c r="F137" s="626" t="s">
        <v>63</v>
      </c>
      <c r="G137" s="616"/>
      <c r="H137" s="572"/>
      <c r="I137" s="615"/>
      <c r="J137" s="628" t="s">
        <v>112</v>
      </c>
      <c r="K137" s="632" t="s">
        <v>66</v>
      </c>
      <c r="L137" s="634" t="s">
        <v>63</v>
      </c>
      <c r="M137" s="548" t="s">
        <v>36</v>
      </c>
      <c r="N137" s="610"/>
      <c r="O137" s="585" t="s">
        <v>37</v>
      </c>
      <c r="P137" s="548"/>
      <c r="Q137" s="567"/>
      <c r="R137" s="568"/>
      <c r="S137" s="594"/>
      <c r="T137" s="595"/>
      <c r="U137" s="580"/>
      <c r="V137" s="580"/>
      <c r="W137" s="567"/>
      <c r="X137" s="568"/>
      <c r="Y137" s="594"/>
      <c r="Z137" s="568"/>
      <c r="AA137" s="594"/>
      <c r="AB137" s="595"/>
      <c r="AC137" s="472"/>
      <c r="AD137" s="656"/>
      <c r="AE137" s="601"/>
      <c r="AF137" s="683"/>
      <c r="AG137" s="701"/>
      <c r="AH137" s="683"/>
      <c r="AI137" s="723" t="s">
        <v>151</v>
      </c>
      <c r="AJ137" s="711" t="s">
        <v>152</v>
      </c>
      <c r="AK137" s="656"/>
      <c r="AL137" s="601"/>
      <c r="AM137" s="710"/>
      <c r="AN137" s="710"/>
      <c r="AO137" s="719"/>
      <c r="AP137" s="717"/>
      <c r="AQ137" s="714"/>
      <c r="AR137" s="708"/>
      <c r="AS137" s="26"/>
    </row>
    <row r="138" spans="3:45" s="4" customFormat="1" ht="27" customHeight="1">
      <c r="C138" s="21"/>
      <c r="D138" s="613"/>
      <c r="E138" s="625"/>
      <c r="F138" s="627"/>
      <c r="G138" s="616"/>
      <c r="H138" s="572"/>
      <c r="I138" s="615"/>
      <c r="J138" s="629"/>
      <c r="K138" s="633"/>
      <c r="L138" s="635"/>
      <c r="M138" s="318" t="s">
        <v>43</v>
      </c>
      <c r="N138" s="129" t="s">
        <v>44</v>
      </c>
      <c r="O138" s="129" t="s">
        <v>43</v>
      </c>
      <c r="P138" s="333" t="s">
        <v>44</v>
      </c>
      <c r="Q138" s="569"/>
      <c r="R138" s="570"/>
      <c r="S138" s="596"/>
      <c r="T138" s="597"/>
      <c r="U138" s="581"/>
      <c r="V138" s="581"/>
      <c r="W138" s="569"/>
      <c r="X138" s="570"/>
      <c r="Y138" s="596"/>
      <c r="Z138" s="570"/>
      <c r="AA138" s="596"/>
      <c r="AB138" s="597"/>
      <c r="AC138" s="698"/>
      <c r="AD138" s="656"/>
      <c r="AE138" s="601"/>
      <c r="AF138" s="683"/>
      <c r="AG138" s="701"/>
      <c r="AH138" s="683"/>
      <c r="AI138" s="724"/>
      <c r="AJ138" s="712"/>
      <c r="AK138" s="656"/>
      <c r="AL138" s="601"/>
      <c r="AM138" s="710"/>
      <c r="AN138" s="710"/>
      <c r="AO138" s="719"/>
      <c r="AP138" s="718"/>
      <c r="AQ138" s="715"/>
      <c r="AR138" s="709"/>
      <c r="AS138" s="21"/>
    </row>
    <row r="139" spans="3:45" ht="76.5" customHeight="1" thickBot="1">
      <c r="C139" s="26"/>
      <c r="D139" s="155" t="s">
        <v>15</v>
      </c>
      <c r="E139" s="120" t="s">
        <v>56</v>
      </c>
      <c r="F139" s="156" t="s">
        <v>56</v>
      </c>
      <c r="G139" s="167" t="s">
        <v>57</v>
      </c>
      <c r="H139" s="167" t="s">
        <v>57</v>
      </c>
      <c r="I139" s="192" t="s">
        <v>179</v>
      </c>
      <c r="J139" s="155" t="s">
        <v>15</v>
      </c>
      <c r="K139" s="120" t="s">
        <v>56</v>
      </c>
      <c r="L139" s="146" t="s">
        <v>56</v>
      </c>
      <c r="M139" s="319"/>
      <c r="N139" s="117"/>
      <c r="O139" s="117"/>
      <c r="P139" s="149"/>
      <c r="Q139" s="155" t="s">
        <v>113</v>
      </c>
      <c r="R139" s="193" t="s">
        <v>22</v>
      </c>
      <c r="S139" s="147" t="s">
        <v>113</v>
      </c>
      <c r="T139" s="146" t="s">
        <v>58</v>
      </c>
      <c r="U139" s="152" t="s">
        <v>58</v>
      </c>
      <c r="V139" s="298" t="s">
        <v>58</v>
      </c>
      <c r="W139" s="210" t="s">
        <v>114</v>
      </c>
      <c r="X139" s="218" t="s">
        <v>19</v>
      </c>
      <c r="Y139" s="210" t="s">
        <v>114</v>
      </c>
      <c r="Z139" s="225" t="s">
        <v>19</v>
      </c>
      <c r="AA139" s="217" t="s">
        <v>114</v>
      </c>
      <c r="AB139" s="225" t="s">
        <v>19</v>
      </c>
      <c r="AC139" s="699"/>
      <c r="AD139" s="292" t="s">
        <v>41</v>
      </c>
      <c r="AE139" s="228" t="s">
        <v>41</v>
      </c>
      <c r="AF139" s="233" t="s">
        <v>180</v>
      </c>
      <c r="AG139" s="166" t="s">
        <v>78</v>
      </c>
      <c r="AH139" s="148" t="s">
        <v>0</v>
      </c>
      <c r="AI139" s="251" t="s">
        <v>0</v>
      </c>
      <c r="AJ139" s="145" t="s">
        <v>0</v>
      </c>
      <c r="AK139" s="286" t="s">
        <v>19</v>
      </c>
      <c r="AL139" s="153" t="s">
        <v>19</v>
      </c>
      <c r="AM139" s="153" t="s">
        <v>19</v>
      </c>
      <c r="AN139" s="153" t="s">
        <v>19</v>
      </c>
      <c r="AO139" s="185" t="s">
        <v>59</v>
      </c>
      <c r="AP139" s="274" t="s">
        <v>31</v>
      </c>
      <c r="AQ139" s="153" t="s">
        <v>19</v>
      </c>
      <c r="AR139" s="260" t="s">
        <v>31</v>
      </c>
      <c r="AS139" s="26"/>
    </row>
    <row r="140" spans="3:45" s="5" customFormat="1" ht="10.5" customHeight="1">
      <c r="C140" s="53"/>
      <c r="D140" s="55"/>
      <c r="E140" s="56"/>
      <c r="F140" s="157"/>
      <c r="G140" s="168"/>
      <c r="H140" s="168"/>
      <c r="I140" s="295"/>
      <c r="J140" s="55"/>
      <c r="K140" s="35"/>
      <c r="L140" s="323"/>
      <c r="M140" s="150"/>
      <c r="N140" s="34"/>
      <c r="O140" s="34"/>
      <c r="P140" s="205"/>
      <c r="Q140" s="287"/>
      <c r="R140" s="187"/>
      <c r="S140" s="57"/>
      <c r="T140" s="36"/>
      <c r="U140" s="151"/>
      <c r="V140" s="91"/>
      <c r="W140" s="211"/>
      <c r="X140" s="220"/>
      <c r="Y140" s="211"/>
      <c r="Z140" s="90"/>
      <c r="AA140" s="219"/>
      <c r="AB140" s="90"/>
      <c r="AC140" s="91"/>
      <c r="AD140" s="287"/>
      <c r="AE140" s="229"/>
      <c r="AF140" s="57"/>
      <c r="AG140" s="229"/>
      <c r="AH140" s="57"/>
      <c r="AI140" s="186"/>
      <c r="AJ140" s="205"/>
      <c r="AK140" s="287"/>
      <c r="AL140" s="229"/>
      <c r="AM140" s="229"/>
      <c r="AN140" s="229"/>
      <c r="AO140" s="194"/>
      <c r="AP140" s="515"/>
      <c r="AQ140" s="516"/>
      <c r="AR140" s="517"/>
      <c r="AS140" s="53"/>
    </row>
    <row r="141" spans="3:45" s="5" customFormat="1" ht="24" customHeight="1" hidden="1">
      <c r="C141" s="110" t="s">
        <v>187</v>
      </c>
      <c r="D141" s="58">
        <v>9.8</v>
      </c>
      <c r="E141" s="59">
        <v>4.919308569612113</v>
      </c>
      <c r="F141" s="158">
        <v>14.727290689725493</v>
      </c>
      <c r="G141" s="169">
        <v>11.4</v>
      </c>
      <c r="H141" s="170">
        <v>12.5</v>
      </c>
      <c r="I141" s="198">
        <v>4</v>
      </c>
      <c r="J141" s="58">
        <v>19.915075527536047</v>
      </c>
      <c r="K141" s="38">
        <v>15.86133278502983</v>
      </c>
      <c r="L141" s="40">
        <v>25.662259247056923</v>
      </c>
      <c r="M141" s="154" t="s">
        <v>13</v>
      </c>
      <c r="N141" s="60" t="s">
        <v>13</v>
      </c>
      <c r="O141" s="60" t="s">
        <v>13</v>
      </c>
      <c r="P141" s="85" t="s">
        <v>13</v>
      </c>
      <c r="Q141" s="522">
        <v>98.38333333333333</v>
      </c>
      <c r="R141" s="195">
        <v>3.4000000000000057</v>
      </c>
      <c r="S141" s="61">
        <v>108.7</v>
      </c>
      <c r="T141" s="86">
        <v>-4.099999999999994</v>
      </c>
      <c r="U141" s="208">
        <v>2.6</v>
      </c>
      <c r="V141" s="299">
        <v>2.4</v>
      </c>
      <c r="W141" s="212">
        <v>46040.586</v>
      </c>
      <c r="X141" s="188">
        <v>9.43952108886279</v>
      </c>
      <c r="Y141" s="212">
        <v>39671.66</v>
      </c>
      <c r="Z141" s="85">
        <v>20.388771180686447</v>
      </c>
      <c r="AA141" s="222">
        <v>7289.1</v>
      </c>
      <c r="AB141" s="70">
        <v>-23.09940286540207</v>
      </c>
      <c r="AC141" s="114" t="s">
        <v>181</v>
      </c>
      <c r="AD141" s="293"/>
      <c r="AE141" s="171"/>
      <c r="AF141" s="234"/>
      <c r="AG141" s="245">
        <v>2.265</v>
      </c>
      <c r="AH141" s="136">
        <v>18003.4</v>
      </c>
      <c r="AI141" s="252">
        <v>123.96</v>
      </c>
      <c r="AJ141" s="281">
        <v>144.3</v>
      </c>
      <c r="AK141" s="288">
        <v>-1.5</v>
      </c>
      <c r="AL141" s="169">
        <v>0.3976143141153159</v>
      </c>
      <c r="AM141" s="169">
        <v>0.29880478087649465</v>
      </c>
      <c r="AN141" s="169">
        <v>0.4430080803831373</v>
      </c>
      <c r="AO141" s="268" t="s">
        <v>13</v>
      </c>
      <c r="AP141" s="276" t="s">
        <v>13</v>
      </c>
      <c r="AQ141" s="171" t="s">
        <v>13</v>
      </c>
      <c r="AR141" s="342" t="s">
        <v>12</v>
      </c>
      <c r="AS141" s="110" t="s">
        <v>187</v>
      </c>
    </row>
    <row r="142" spans="3:45" s="5" customFormat="1" ht="24" customHeight="1" hidden="1">
      <c r="C142" s="110" t="s">
        <v>188</v>
      </c>
      <c r="D142" s="58">
        <v>2.1</v>
      </c>
      <c r="E142" s="59">
        <v>2.8734206045628383</v>
      </c>
      <c r="F142" s="158">
        <v>3.8310714609366414</v>
      </c>
      <c r="G142" s="169">
        <v>-3.9</v>
      </c>
      <c r="H142" s="170">
        <v>3.4000000000000057</v>
      </c>
      <c r="I142" s="198">
        <v>-3</v>
      </c>
      <c r="J142" s="58">
        <v>-7.798600767549885</v>
      </c>
      <c r="K142" s="38">
        <v>-7.654813444401043</v>
      </c>
      <c r="L142" s="40">
        <v>-5.656190369455516</v>
      </c>
      <c r="M142" s="154" t="s">
        <v>13</v>
      </c>
      <c r="N142" s="60" t="s">
        <v>13</v>
      </c>
      <c r="O142" s="60" t="s">
        <v>13</v>
      </c>
      <c r="P142" s="85" t="s">
        <v>13</v>
      </c>
      <c r="Q142" s="522">
        <v>99.5</v>
      </c>
      <c r="R142" s="195">
        <v>1.0999999999999943</v>
      </c>
      <c r="S142" s="61">
        <v>118</v>
      </c>
      <c r="T142" s="86">
        <v>8.599999999999994</v>
      </c>
      <c r="U142" s="208">
        <v>-0.5</v>
      </c>
      <c r="V142" s="299">
        <v>-0.9</v>
      </c>
      <c r="W142" s="212">
        <v>51411.190248</v>
      </c>
      <c r="X142" s="188">
        <v>11.664935382109249</v>
      </c>
      <c r="Y142" s="212">
        <v>39961.467071</v>
      </c>
      <c r="Z142" s="85">
        <v>0.7305113882071623</v>
      </c>
      <c r="AA142" s="222">
        <v>13232.1</v>
      </c>
      <c r="AB142" s="70">
        <v>81.53269951022759</v>
      </c>
      <c r="AC142" s="114" t="s">
        <v>95</v>
      </c>
      <c r="AD142" s="293"/>
      <c r="AE142" s="171"/>
      <c r="AF142" s="234"/>
      <c r="AG142" s="245">
        <v>1.58</v>
      </c>
      <c r="AH142" s="136">
        <v>16527.17</v>
      </c>
      <c r="AI142" s="252">
        <v>133.37</v>
      </c>
      <c r="AJ142" s="281">
        <v>140.98</v>
      </c>
      <c r="AK142" s="288">
        <v>1</v>
      </c>
      <c r="AL142" s="169">
        <v>2.0792079207920864</v>
      </c>
      <c r="AM142" s="169">
        <v>2.08540218470705</v>
      </c>
      <c r="AN142" s="169">
        <v>1.9728443139737948</v>
      </c>
      <c r="AO142" s="268">
        <v>15.61</v>
      </c>
      <c r="AP142" s="276" t="s">
        <v>13</v>
      </c>
      <c r="AQ142" s="171" t="s">
        <v>13</v>
      </c>
      <c r="AR142" s="342" t="s">
        <v>12</v>
      </c>
      <c r="AS142" s="110" t="s">
        <v>188</v>
      </c>
    </row>
    <row r="143" spans="3:45" s="5" customFormat="1" ht="24" customHeight="1" hidden="1">
      <c r="C143" s="110" t="s">
        <v>189</v>
      </c>
      <c r="D143" s="58">
        <v>-13</v>
      </c>
      <c r="E143" s="59">
        <v>-8.726246895198443</v>
      </c>
      <c r="F143" s="158">
        <v>-24.14986703744279</v>
      </c>
      <c r="G143" s="169">
        <v>-18.6</v>
      </c>
      <c r="H143" s="170">
        <v>-10.3</v>
      </c>
      <c r="I143" s="198">
        <v>-3.9</v>
      </c>
      <c r="J143" s="58">
        <v>-19.779368563100093</v>
      </c>
      <c r="K143" s="38">
        <v>-18.785025708572732</v>
      </c>
      <c r="L143" s="40">
        <v>-21.07976218857472</v>
      </c>
      <c r="M143" s="154" t="s">
        <v>13</v>
      </c>
      <c r="N143" s="60" t="s">
        <v>13</v>
      </c>
      <c r="O143" s="60" t="s">
        <v>13</v>
      </c>
      <c r="P143" s="85" t="s">
        <v>13</v>
      </c>
      <c r="Q143" s="522">
        <v>92.65833333333335</v>
      </c>
      <c r="R143" s="195">
        <v>-6.900000000000006</v>
      </c>
      <c r="S143" s="61">
        <v>106.2</v>
      </c>
      <c r="T143" s="86">
        <v>-10</v>
      </c>
      <c r="U143" s="208">
        <v>-0.9</v>
      </c>
      <c r="V143" s="299">
        <v>-2.3</v>
      </c>
      <c r="W143" s="212">
        <v>49449.347288</v>
      </c>
      <c r="X143" s="188">
        <v>-3.815984322744441</v>
      </c>
      <c r="Y143" s="212">
        <v>35393.750969</v>
      </c>
      <c r="Z143" s="85">
        <v>-11.430301329739677</v>
      </c>
      <c r="AA143" s="222">
        <v>15191</v>
      </c>
      <c r="AB143" s="70">
        <v>14.804150512768203</v>
      </c>
      <c r="AC143" s="115" t="s">
        <v>88</v>
      </c>
      <c r="AD143" s="293">
        <v>3.7</v>
      </c>
      <c r="AE143" s="171">
        <v>7.4</v>
      </c>
      <c r="AF143" s="234"/>
      <c r="AG143" s="245">
        <v>1.598</v>
      </c>
      <c r="AH143" s="136">
        <v>15836.59</v>
      </c>
      <c r="AI143" s="252">
        <v>119.97</v>
      </c>
      <c r="AJ143" s="281">
        <v>128.85</v>
      </c>
      <c r="AK143" s="288">
        <v>-2.1</v>
      </c>
      <c r="AL143" s="169">
        <v>0.1939864209505373</v>
      </c>
      <c r="AM143" s="169">
        <v>-0.0972762645914429</v>
      </c>
      <c r="AN143" s="169">
        <v>0.08713665939221471</v>
      </c>
      <c r="AO143" s="268">
        <v>16.76</v>
      </c>
      <c r="AP143" s="276" t="s">
        <v>13</v>
      </c>
      <c r="AQ143" s="171" t="s">
        <v>13</v>
      </c>
      <c r="AR143" s="342" t="s">
        <v>12</v>
      </c>
      <c r="AS143" s="110" t="s">
        <v>189</v>
      </c>
    </row>
    <row r="144" spans="3:45" s="5" customFormat="1" ht="24" customHeight="1" hidden="1">
      <c r="C144" s="110" t="s">
        <v>190</v>
      </c>
      <c r="D144" s="58">
        <v>-4.8</v>
      </c>
      <c r="E144" s="59">
        <v>-7.703615727991476</v>
      </c>
      <c r="F144" s="158">
        <v>7.626787266966545</v>
      </c>
      <c r="G144" s="169">
        <v>0.6</v>
      </c>
      <c r="H144" s="169">
        <v>0</v>
      </c>
      <c r="I144" s="198">
        <v>-9.2</v>
      </c>
      <c r="J144" s="58">
        <v>28.96727564372901</v>
      </c>
      <c r="K144" s="38">
        <v>29.37773234300147</v>
      </c>
      <c r="L144" s="40">
        <v>22.539672328116538</v>
      </c>
      <c r="M144" s="154" t="s">
        <v>13</v>
      </c>
      <c r="N144" s="60" t="s">
        <v>13</v>
      </c>
      <c r="O144" s="60" t="s">
        <v>13</v>
      </c>
      <c r="P144" s="85" t="s">
        <v>13</v>
      </c>
      <c r="Q144" s="523">
        <v>95.13333333333333</v>
      </c>
      <c r="R144" s="161">
        <v>2.7</v>
      </c>
      <c r="S144" s="62">
        <v>103.2</v>
      </c>
      <c r="T144" s="40">
        <v>-2.8</v>
      </c>
      <c r="U144" s="65">
        <v>0.6</v>
      </c>
      <c r="V144" s="300">
        <v>1</v>
      </c>
      <c r="W144" s="212">
        <v>48547.64788900001</v>
      </c>
      <c r="X144" s="188">
        <v>-1.8234808919688277</v>
      </c>
      <c r="Y144" s="212">
        <v>36451.615689000006</v>
      </c>
      <c r="Z144" s="85">
        <v>2.9888460280080125</v>
      </c>
      <c r="AA144" s="222">
        <v>13240.9</v>
      </c>
      <c r="AB144" s="70">
        <v>-12.837206240537157</v>
      </c>
      <c r="AC144" s="114" t="s">
        <v>87</v>
      </c>
      <c r="AD144" s="293">
        <v>3.2</v>
      </c>
      <c r="AE144" s="171">
        <v>9.7</v>
      </c>
      <c r="AF144" s="72"/>
      <c r="AG144" s="245">
        <v>1.77</v>
      </c>
      <c r="AH144" s="136">
        <v>20337.32</v>
      </c>
      <c r="AI144" s="252">
        <v>105.27</v>
      </c>
      <c r="AJ144" s="281">
        <v>100.8</v>
      </c>
      <c r="AK144" s="288">
        <v>-0.8</v>
      </c>
      <c r="AL144" s="169">
        <v>-0.48402710551791017</v>
      </c>
      <c r="AM144" s="169">
        <v>-0.09737098344693607</v>
      </c>
      <c r="AN144" s="169">
        <v>-0.06469321874844525</v>
      </c>
      <c r="AO144" s="268">
        <v>26.9</v>
      </c>
      <c r="AP144" s="276" t="s">
        <v>13</v>
      </c>
      <c r="AQ144" s="171" t="s">
        <v>13</v>
      </c>
      <c r="AR144" s="263" t="s">
        <v>12</v>
      </c>
      <c r="AS144" s="110" t="s">
        <v>190</v>
      </c>
    </row>
    <row r="145" spans="3:45" ht="24" customHeight="1" hidden="1">
      <c r="C145" s="110" t="s">
        <v>263</v>
      </c>
      <c r="D145" s="58">
        <v>3</v>
      </c>
      <c r="E145" s="59">
        <v>2.423546428866331</v>
      </c>
      <c r="F145" s="158">
        <v>4.82235736082481</v>
      </c>
      <c r="G145" s="169">
        <v>16.6</v>
      </c>
      <c r="H145" s="169">
        <v>9.099999999999994</v>
      </c>
      <c r="I145" s="198">
        <v>-0.9</v>
      </c>
      <c r="J145" s="58">
        <v>21.219663628137937</v>
      </c>
      <c r="K145" s="38">
        <v>24.08029967447591</v>
      </c>
      <c r="L145" s="40">
        <v>18.52353457725529</v>
      </c>
      <c r="M145" s="154" t="s">
        <v>13</v>
      </c>
      <c r="N145" s="60" t="s">
        <v>13</v>
      </c>
      <c r="O145" s="60" t="s">
        <v>13</v>
      </c>
      <c r="P145" s="85" t="s">
        <v>13</v>
      </c>
      <c r="Q145" s="523">
        <v>99.18333333333332</v>
      </c>
      <c r="R145" s="161">
        <v>4.3</v>
      </c>
      <c r="S145" s="62">
        <v>105.6</v>
      </c>
      <c r="T145" s="40">
        <v>2.3</v>
      </c>
      <c r="U145" s="65">
        <v>1.9</v>
      </c>
      <c r="V145" s="300">
        <v>2.1</v>
      </c>
      <c r="W145" s="212">
        <v>52045.240651</v>
      </c>
      <c r="X145" s="188">
        <v>7.20445359164863</v>
      </c>
      <c r="Y145" s="212">
        <v>42449.37001399999</v>
      </c>
      <c r="Z145" s="85">
        <v>16.45401503234308</v>
      </c>
      <c r="AA145" s="222">
        <v>12400</v>
      </c>
      <c r="AB145" s="70">
        <v>-6.350776759887921</v>
      </c>
      <c r="AC145" s="114" t="s">
        <v>86</v>
      </c>
      <c r="AD145" s="293">
        <v>2.2</v>
      </c>
      <c r="AE145" s="171">
        <v>3.8</v>
      </c>
      <c r="AF145" s="72"/>
      <c r="AG145" s="245">
        <v>1.27</v>
      </c>
      <c r="AH145" s="136">
        <v>12999.7</v>
      </c>
      <c r="AI145" s="252">
        <v>125.25</v>
      </c>
      <c r="AJ145" s="281">
        <v>110.32</v>
      </c>
      <c r="AK145" s="288">
        <v>-0.6</v>
      </c>
      <c r="AL145" s="169">
        <v>-0.6809338521400718</v>
      </c>
      <c r="AM145" s="169">
        <v>-0.5847953216374151</v>
      </c>
      <c r="AN145" s="169">
        <v>-0.8172280757768817</v>
      </c>
      <c r="AO145" s="268">
        <v>26.29</v>
      </c>
      <c r="AP145" s="276" t="s">
        <v>13</v>
      </c>
      <c r="AQ145" s="171" t="s">
        <v>13</v>
      </c>
      <c r="AR145" s="263" t="s">
        <v>12</v>
      </c>
      <c r="AS145" s="110" t="s">
        <v>263</v>
      </c>
    </row>
    <row r="146" spans="3:45" ht="24" customHeight="1" hidden="1">
      <c r="C146" s="110" t="s">
        <v>126</v>
      </c>
      <c r="D146" s="58">
        <v>-4.4</v>
      </c>
      <c r="E146" s="59">
        <v>-3.9</v>
      </c>
      <c r="F146" s="158">
        <v>-10.8</v>
      </c>
      <c r="G146" s="169">
        <v>-12.6</v>
      </c>
      <c r="H146" s="169">
        <v>-14.6</v>
      </c>
      <c r="I146" s="198">
        <v>-5.9</v>
      </c>
      <c r="J146" s="58">
        <v>-19.564417848553887</v>
      </c>
      <c r="K146" s="38">
        <v>-23.583813215819646</v>
      </c>
      <c r="L146" s="40">
        <v>-14.688181722841648</v>
      </c>
      <c r="M146" s="154" t="s">
        <v>13</v>
      </c>
      <c r="N146" s="60" t="s">
        <v>13</v>
      </c>
      <c r="O146" s="60" t="s">
        <v>13</v>
      </c>
      <c r="P146" s="85" t="s">
        <v>13</v>
      </c>
      <c r="Q146" s="524">
        <v>90.09166666666665</v>
      </c>
      <c r="R146" s="161">
        <v>-9.2</v>
      </c>
      <c r="S146" s="116">
        <v>99.1</v>
      </c>
      <c r="T146" s="40">
        <v>-6.2</v>
      </c>
      <c r="U146" s="65">
        <v>0.4</v>
      </c>
      <c r="V146" s="300">
        <v>-2</v>
      </c>
      <c r="W146" s="212">
        <v>48592.792</v>
      </c>
      <c r="X146" s="188">
        <f aca="true" t="shared" si="3" ref="X146:X152">(W146/W145)*100-100</f>
        <v>-6.633553054641624</v>
      </c>
      <c r="Y146" s="212">
        <v>41509.071</v>
      </c>
      <c r="Z146" s="85">
        <f aca="true" t="shared" si="4" ref="Z146:Z151">(Y146/Y145)*100-100</f>
        <v>-2.2151071115775665</v>
      </c>
      <c r="AA146" s="222">
        <v>11912.4</v>
      </c>
      <c r="AB146" s="70">
        <v>-3.930645161290329</v>
      </c>
      <c r="AC146" s="114" t="s">
        <v>85</v>
      </c>
      <c r="AD146" s="293">
        <v>3.1</v>
      </c>
      <c r="AE146" s="171">
        <v>14.7</v>
      </c>
      <c r="AF146" s="235" t="s">
        <v>171</v>
      </c>
      <c r="AG146" s="245">
        <v>1.4</v>
      </c>
      <c r="AH146" s="136">
        <v>11024.94</v>
      </c>
      <c r="AI146" s="252">
        <v>132.7</v>
      </c>
      <c r="AJ146" s="281">
        <v>115.72</v>
      </c>
      <c r="AK146" s="288">
        <v>-2.4</v>
      </c>
      <c r="AL146" s="169">
        <v>-0.9794319294808957</v>
      </c>
      <c r="AM146" s="169">
        <v>-0.7843137254901933</v>
      </c>
      <c r="AN146" s="169">
        <v>-0.8337060486792467</v>
      </c>
      <c r="AO146" s="268">
        <v>26.31</v>
      </c>
      <c r="AP146" s="276" t="s">
        <v>13</v>
      </c>
      <c r="AQ146" s="171" t="s">
        <v>13</v>
      </c>
      <c r="AR146" s="263" t="s">
        <v>12</v>
      </c>
      <c r="AS146" s="110" t="s">
        <v>126</v>
      </c>
    </row>
    <row r="147" spans="3:45" ht="24" customHeight="1" hidden="1">
      <c r="C147" s="110" t="s">
        <v>127</v>
      </c>
      <c r="D147" s="58">
        <v>-6</v>
      </c>
      <c r="E147" s="59">
        <v>-5.5</v>
      </c>
      <c r="F147" s="158">
        <v>-6.2</v>
      </c>
      <c r="G147" s="169">
        <v>-3.7</v>
      </c>
      <c r="H147" s="169">
        <v>-5.7</v>
      </c>
      <c r="I147" s="198">
        <v>-7.7</v>
      </c>
      <c r="J147" s="58">
        <v>7.2130804216008215</v>
      </c>
      <c r="K147" s="38">
        <v>23.57343951460804</v>
      </c>
      <c r="L147" s="40">
        <v>-13.702320559768623</v>
      </c>
      <c r="M147" s="154" t="s">
        <v>13</v>
      </c>
      <c r="N147" s="60" t="s">
        <v>13</v>
      </c>
      <c r="O147" s="60" t="s">
        <v>13</v>
      </c>
      <c r="P147" s="85" t="s">
        <v>13</v>
      </c>
      <c r="Q147" s="524">
        <v>92.69166666666668</v>
      </c>
      <c r="R147" s="161">
        <v>2.9000000000000057</v>
      </c>
      <c r="S147" s="116">
        <v>93.5</v>
      </c>
      <c r="T147" s="40">
        <v>-5.7</v>
      </c>
      <c r="U147" s="65">
        <v>0.3</v>
      </c>
      <c r="V147" s="300">
        <v>0.6</v>
      </c>
      <c r="W147" s="212">
        <v>52727.107</v>
      </c>
      <c r="X147" s="188">
        <f t="shared" si="3"/>
        <v>8.508082844879539</v>
      </c>
      <c r="Y147" s="213">
        <v>43067.102</v>
      </c>
      <c r="Z147" s="85">
        <f t="shared" si="4"/>
        <v>3.753471138874673</v>
      </c>
      <c r="AA147" s="222">
        <v>13387.2</v>
      </c>
      <c r="AB147" s="70">
        <v>12.37849000218256</v>
      </c>
      <c r="AC147" s="110" t="s">
        <v>127</v>
      </c>
      <c r="AD147" s="293">
        <v>2.9</v>
      </c>
      <c r="AE147" s="171">
        <v>21.4</v>
      </c>
      <c r="AF147" s="236" t="s">
        <v>139</v>
      </c>
      <c r="AG147" s="245">
        <v>0.7</v>
      </c>
      <c r="AH147" s="136">
        <v>7972.21</v>
      </c>
      <c r="AI147" s="252">
        <v>119</v>
      </c>
      <c r="AJ147" s="281">
        <v>129.39</v>
      </c>
      <c r="AK147" s="288">
        <v>-1.6</v>
      </c>
      <c r="AL147" s="169">
        <v>-0.5934718100890137</v>
      </c>
      <c r="AM147" s="169">
        <v>-0.7905138339920939</v>
      </c>
      <c r="AN147" s="169">
        <v>-0.6963106399529408</v>
      </c>
      <c r="AO147" s="268">
        <v>31.04</v>
      </c>
      <c r="AP147" s="276" t="s">
        <v>13</v>
      </c>
      <c r="AQ147" s="171" t="s">
        <v>13</v>
      </c>
      <c r="AR147" s="263" t="s">
        <v>12</v>
      </c>
      <c r="AS147" s="110" t="s">
        <v>127</v>
      </c>
    </row>
    <row r="148" spans="3:45" ht="24" customHeight="1">
      <c r="C148" s="110" t="s">
        <v>128</v>
      </c>
      <c r="D148" s="58">
        <v>6.1</v>
      </c>
      <c r="E148" s="59">
        <v>3.8</v>
      </c>
      <c r="F148" s="158">
        <v>13.7</v>
      </c>
      <c r="G148" s="169">
        <v>8.2</v>
      </c>
      <c r="H148" s="169">
        <v>5.2</v>
      </c>
      <c r="I148" s="198">
        <v>3.5</v>
      </c>
      <c r="J148" s="58">
        <v>16.9</v>
      </c>
      <c r="K148" s="38">
        <v>13.8</v>
      </c>
      <c r="L148" s="40">
        <v>20</v>
      </c>
      <c r="M148" s="154" t="s">
        <v>13</v>
      </c>
      <c r="N148" s="60" t="s">
        <v>13</v>
      </c>
      <c r="O148" s="60" t="s">
        <v>13</v>
      </c>
      <c r="P148" s="85" t="s">
        <v>13</v>
      </c>
      <c r="Q148" s="525">
        <v>95.4</v>
      </c>
      <c r="R148" s="161">
        <f aca="true" t="shared" si="5" ref="R148:T151">Q148/Q147*100-100</f>
        <v>2.921873595253061</v>
      </c>
      <c r="S148" s="116">
        <v>91.9</v>
      </c>
      <c r="T148" s="40">
        <f t="shared" si="5"/>
        <v>-1.7112299465240568</v>
      </c>
      <c r="U148" s="65">
        <v>1.3</v>
      </c>
      <c r="V148" s="300">
        <v>1.2</v>
      </c>
      <c r="W148" s="212">
        <f>SUM(W174:W177)</f>
        <v>56060.292714</v>
      </c>
      <c r="X148" s="188">
        <f t="shared" si="3"/>
        <v>6.321578982135321</v>
      </c>
      <c r="Y148" s="212">
        <f>SUM(Y174:Y177)</f>
        <v>44855.181562000005</v>
      </c>
      <c r="Z148" s="85">
        <f t="shared" si="4"/>
        <v>4.151845559517824</v>
      </c>
      <c r="AA148" s="519">
        <f>SUM(AA174:AA177)</f>
        <v>17297.3</v>
      </c>
      <c r="AB148" s="70">
        <v>29.207003705031667</v>
      </c>
      <c r="AC148" s="110" t="s">
        <v>128</v>
      </c>
      <c r="AD148" s="293">
        <v>1.6</v>
      </c>
      <c r="AE148" s="171">
        <v>16.7</v>
      </c>
      <c r="AF148" s="237" t="s">
        <v>136</v>
      </c>
      <c r="AG148" s="245">
        <v>1.435</v>
      </c>
      <c r="AH148" s="136">
        <v>11715.39</v>
      </c>
      <c r="AI148" s="252">
        <f>AI210</f>
        <v>103.94</v>
      </c>
      <c r="AJ148" s="535">
        <f>AJ210</f>
        <v>127.21</v>
      </c>
      <c r="AK148" s="288">
        <v>-0.5</v>
      </c>
      <c r="AL148" s="169">
        <v>-0.19900497512438164</v>
      </c>
      <c r="AM148" s="169">
        <v>-0.19920318725100117</v>
      </c>
      <c r="AN148" s="169">
        <v>-0.5807946847435517</v>
      </c>
      <c r="AO148" s="198">
        <v>35.76</v>
      </c>
      <c r="AP148" s="276" t="s">
        <v>13</v>
      </c>
      <c r="AQ148" s="171" t="s">
        <v>13</v>
      </c>
      <c r="AR148" s="263" t="s">
        <v>12</v>
      </c>
      <c r="AS148" s="110" t="s">
        <v>128</v>
      </c>
    </row>
    <row r="149" spans="3:45" ht="24" customHeight="1">
      <c r="C149" s="110" t="s">
        <v>129</v>
      </c>
      <c r="D149" s="58">
        <v>8.8</v>
      </c>
      <c r="E149" s="59">
        <v>9.3</v>
      </c>
      <c r="F149" s="158">
        <v>10.6</v>
      </c>
      <c r="G149" s="169">
        <v>6.5</v>
      </c>
      <c r="H149" s="169">
        <v>11.5</v>
      </c>
      <c r="I149" s="268">
        <v>5.5</v>
      </c>
      <c r="J149" s="58">
        <v>24.6</v>
      </c>
      <c r="K149" s="38">
        <v>24.8</v>
      </c>
      <c r="L149" s="40">
        <v>25.6</v>
      </c>
      <c r="M149" s="154" t="s">
        <v>13</v>
      </c>
      <c r="N149" s="60" t="s">
        <v>13</v>
      </c>
      <c r="O149" s="60" t="s">
        <v>13</v>
      </c>
      <c r="P149" s="85" t="s">
        <v>13</v>
      </c>
      <c r="Q149" s="524">
        <v>99.1</v>
      </c>
      <c r="R149" s="161">
        <f t="shared" si="5"/>
        <v>3.878406708595378</v>
      </c>
      <c r="S149" s="116">
        <v>94.6</v>
      </c>
      <c r="T149" s="40">
        <f t="shared" si="5"/>
        <v>2.9379760609357817</v>
      </c>
      <c r="U149" s="65">
        <v>2.2</v>
      </c>
      <c r="V149" s="300">
        <v>2.3</v>
      </c>
      <c r="W149" s="212">
        <f>SUM(W178:W181)</f>
        <v>61719.41538</v>
      </c>
      <c r="X149" s="188">
        <f t="shared" si="3"/>
        <v>10.094707665675003</v>
      </c>
      <c r="Y149" s="212">
        <f>SUM(Y178:Y181)</f>
        <v>50385.781784</v>
      </c>
      <c r="Z149" s="85">
        <f t="shared" si="4"/>
        <v>12.329902654290791</v>
      </c>
      <c r="AA149" s="222">
        <f>SUM(AA178:AA181)</f>
        <v>18209.7</v>
      </c>
      <c r="AB149" s="70">
        <v>5.8</v>
      </c>
      <c r="AC149" s="110" t="s">
        <v>129</v>
      </c>
      <c r="AD149" s="293">
        <v>1.9</v>
      </c>
      <c r="AE149" s="171">
        <v>4.4</v>
      </c>
      <c r="AF149" s="236"/>
      <c r="AG149" s="245">
        <v>1.32</v>
      </c>
      <c r="AH149" s="136">
        <v>11668.95</v>
      </c>
      <c r="AI149" s="252">
        <f>AI222</f>
        <v>106.95</v>
      </c>
      <c r="AJ149" s="535">
        <f>AJ222</f>
        <v>138.6</v>
      </c>
      <c r="AK149" s="288">
        <v>1.5</v>
      </c>
      <c r="AL149" s="169">
        <v>0</v>
      </c>
      <c r="AM149" s="169">
        <v>-0.09980039920161232</v>
      </c>
      <c r="AN149" s="169">
        <v>-0.2848822381025684</v>
      </c>
      <c r="AO149" s="268">
        <v>55.4</v>
      </c>
      <c r="AP149" s="276" t="s">
        <v>13</v>
      </c>
      <c r="AQ149" s="171" t="s">
        <v>13</v>
      </c>
      <c r="AR149" s="263" t="s">
        <v>12</v>
      </c>
      <c r="AS149" s="110" t="s">
        <v>129</v>
      </c>
    </row>
    <row r="150" spans="3:45" ht="24" customHeight="1">
      <c r="C150" s="110" t="s">
        <v>130</v>
      </c>
      <c r="D150" s="58">
        <v>10.4</v>
      </c>
      <c r="E150" s="59">
        <v>12.6</v>
      </c>
      <c r="F150" s="158">
        <v>4.5</v>
      </c>
      <c r="G150" s="169">
        <v>5.6</v>
      </c>
      <c r="H150" s="169">
        <v>5.099999999999994</v>
      </c>
      <c r="I150" s="268">
        <v>8.9</v>
      </c>
      <c r="J150" s="58">
        <v>8.4</v>
      </c>
      <c r="K150" s="38">
        <v>13.9</v>
      </c>
      <c r="L150" s="40">
        <v>2.1</v>
      </c>
      <c r="M150" s="154" t="s">
        <v>13</v>
      </c>
      <c r="N150" s="60" t="s">
        <v>13</v>
      </c>
      <c r="O150" s="60" t="s">
        <v>13</v>
      </c>
      <c r="P150" s="85" t="s">
        <v>13</v>
      </c>
      <c r="Q150" s="288">
        <v>100.7</v>
      </c>
      <c r="R150" s="161">
        <f t="shared" si="5"/>
        <v>1.614530776992936</v>
      </c>
      <c r="S150" s="65">
        <v>97</v>
      </c>
      <c r="T150" s="40">
        <f t="shared" si="5"/>
        <v>2.536997885835106</v>
      </c>
      <c r="U150" s="65">
        <v>2.3</v>
      </c>
      <c r="V150" s="300">
        <v>2</v>
      </c>
      <c r="W150" s="212">
        <f>SUM(W182:W185)</f>
        <v>68290.157</v>
      </c>
      <c r="X150" s="188">
        <f t="shared" si="3"/>
        <v>10.646150128844596</v>
      </c>
      <c r="Y150" s="212">
        <f>SUM(Y182:Y185)</f>
        <v>60511.292</v>
      </c>
      <c r="Z150" s="85">
        <f t="shared" si="4"/>
        <v>20.095967269908186</v>
      </c>
      <c r="AA150" s="456">
        <f>SUM(AA223:AA234)</f>
        <v>19123.3</v>
      </c>
      <c r="AB150" s="70">
        <f>(AA150/AA149)*100-100</f>
        <v>5.017106267538736</v>
      </c>
      <c r="AC150" s="110" t="s">
        <v>130</v>
      </c>
      <c r="AD150" s="293">
        <v>1.8</v>
      </c>
      <c r="AE150" s="171">
        <v>1.6</v>
      </c>
      <c r="AF150" s="237"/>
      <c r="AG150" s="245">
        <v>1.77</v>
      </c>
      <c r="AH150" s="136">
        <v>17060</v>
      </c>
      <c r="AI150" s="252">
        <f>AI234</f>
        <v>117.46</v>
      </c>
      <c r="AJ150" s="535">
        <f>AJ234</f>
        <v>142.52</v>
      </c>
      <c r="AK150" s="288">
        <v>2.1</v>
      </c>
      <c r="AL150" s="169">
        <v>-0.2991026919242188</v>
      </c>
      <c r="AM150" s="169">
        <v>-0.09990009990009696</v>
      </c>
      <c r="AN150" s="169">
        <v>-0.2742471585841173</v>
      </c>
      <c r="AO150" s="268">
        <v>66.6</v>
      </c>
      <c r="AP150" s="276" t="s">
        <v>13</v>
      </c>
      <c r="AQ150" s="171" t="s">
        <v>13</v>
      </c>
      <c r="AR150" s="263" t="s">
        <v>12</v>
      </c>
      <c r="AS150" s="110" t="s">
        <v>130</v>
      </c>
    </row>
    <row r="151" spans="3:45" ht="24" customHeight="1">
      <c r="C151" s="110" t="s">
        <v>182</v>
      </c>
      <c r="D151" s="58">
        <v>14.6</v>
      </c>
      <c r="E151" s="59">
        <v>9.3</v>
      </c>
      <c r="F151" s="158">
        <v>27.6</v>
      </c>
      <c r="G151" s="169">
        <v>2</v>
      </c>
      <c r="H151" s="169">
        <v>5.5</v>
      </c>
      <c r="I151" s="314">
        <v>9.4</v>
      </c>
      <c r="J151" s="58">
        <v>10</v>
      </c>
      <c r="K151" s="38">
        <v>12.8</v>
      </c>
      <c r="L151" s="40">
        <v>0.3</v>
      </c>
      <c r="M151" s="154" t="s">
        <v>13</v>
      </c>
      <c r="N151" s="60" t="s">
        <v>13</v>
      </c>
      <c r="O151" s="60" t="s">
        <v>13</v>
      </c>
      <c r="P151" s="85" t="s">
        <v>13</v>
      </c>
      <c r="Q151" s="288">
        <v>105.3</v>
      </c>
      <c r="R151" s="161">
        <f t="shared" si="5"/>
        <v>4.568023833167814</v>
      </c>
      <c r="S151" s="102">
        <v>98.6</v>
      </c>
      <c r="T151" s="40">
        <f t="shared" si="5"/>
        <v>1.6494845360824684</v>
      </c>
      <c r="U151" s="102">
        <v>1.7</v>
      </c>
      <c r="V151" s="300">
        <v>1.9</v>
      </c>
      <c r="W151" s="212">
        <f>SUM(W186:W189)</f>
        <v>77460.587</v>
      </c>
      <c r="X151" s="188">
        <f t="shared" si="3"/>
        <v>13.428626324581444</v>
      </c>
      <c r="Y151" s="212">
        <f>SUM(Y186:Y189)</f>
        <v>68447.345</v>
      </c>
      <c r="Z151" s="85">
        <f t="shared" si="4"/>
        <v>13.114995131817707</v>
      </c>
      <c r="AA151" s="222">
        <f>SUM(AA235:AA246)</f>
        <v>21153.800000000003</v>
      </c>
      <c r="AB151" s="70">
        <f>(AA151/AA149)*100-100</f>
        <v>16.167756745031497</v>
      </c>
      <c r="AC151" s="110" t="s">
        <v>182</v>
      </c>
      <c r="AD151" s="288">
        <v>0.9</v>
      </c>
      <c r="AE151" s="169">
        <v>-18.6</v>
      </c>
      <c r="AF151" s="65"/>
      <c r="AG151" s="245">
        <f>AG246</f>
        <v>1.65</v>
      </c>
      <c r="AH151" s="136">
        <f>AH246</f>
        <v>17287.65</v>
      </c>
      <c r="AI151" s="252">
        <f>AI246</f>
        <v>118.03</v>
      </c>
      <c r="AJ151" s="535">
        <f>AJ246</f>
        <v>157.19</v>
      </c>
      <c r="AK151" s="288">
        <v>2</v>
      </c>
      <c r="AL151" s="169">
        <v>0.20000000000000284</v>
      </c>
      <c r="AM151" s="169">
        <v>0.09999999999999432</v>
      </c>
      <c r="AN151" s="169">
        <v>-0.31011420551605795</v>
      </c>
      <c r="AO151" s="198">
        <f>AO246</f>
        <v>65.87</v>
      </c>
      <c r="AP151" s="276" t="s">
        <v>13</v>
      </c>
      <c r="AQ151" s="171" t="s">
        <v>13</v>
      </c>
      <c r="AR151" s="263" t="s">
        <v>12</v>
      </c>
      <c r="AS151" s="110" t="s">
        <v>182</v>
      </c>
    </row>
    <row r="152" spans="3:45" ht="24" customHeight="1">
      <c r="C152" s="110" t="s">
        <v>255</v>
      </c>
      <c r="D152" s="58">
        <v>-4.7</v>
      </c>
      <c r="E152" s="59">
        <v>-0.4</v>
      </c>
      <c r="F152" s="158">
        <v>-10.4</v>
      </c>
      <c r="G152" s="169">
        <v>-2.961534715402223</v>
      </c>
      <c r="H152" s="169">
        <v>1.1204481792717047</v>
      </c>
      <c r="I152" s="314">
        <v>3.6</v>
      </c>
      <c r="J152" s="58">
        <v>-3.3</v>
      </c>
      <c r="K152" s="38">
        <v>-0.7</v>
      </c>
      <c r="L152" s="40">
        <v>-3.8</v>
      </c>
      <c r="M152" s="154" t="s">
        <v>13</v>
      </c>
      <c r="N152" s="60" t="s">
        <v>13</v>
      </c>
      <c r="O152" s="60" t="s">
        <v>13</v>
      </c>
      <c r="P152" s="85" t="s">
        <v>13</v>
      </c>
      <c r="Q152" s="288">
        <v>108</v>
      </c>
      <c r="R152" s="161">
        <f>Q152/Q151*100-100</f>
        <v>2.5641025641025834</v>
      </c>
      <c r="S152" s="102">
        <v>100.7</v>
      </c>
      <c r="T152" s="40">
        <f>S152/S151*100-100</f>
        <v>2.1298174442190714</v>
      </c>
      <c r="U152" s="102">
        <v>1.1</v>
      </c>
      <c r="V152" s="300">
        <v>0.9</v>
      </c>
      <c r="W152" s="212">
        <f>SUM(W190:W193)</f>
        <v>85115.91799999999</v>
      </c>
      <c r="X152" s="188">
        <f t="shared" si="3"/>
        <v>9.882872434209673</v>
      </c>
      <c r="Y152" s="212">
        <f>SUM(Y190:Y193)</f>
        <v>74903.80299999999</v>
      </c>
      <c r="Z152" s="85">
        <f>(Y152/Y151)*100-100</f>
        <v>9.432736945457833</v>
      </c>
      <c r="AA152" s="222">
        <f>SUM(AA247:AA259)</f>
        <v>25930.9</v>
      </c>
      <c r="AB152" s="70">
        <f>(AA152/AA150)*100-100</f>
        <v>35.59845842506263</v>
      </c>
      <c r="AC152" s="110" t="s">
        <v>255</v>
      </c>
      <c r="AD152" s="288">
        <v>1.9</v>
      </c>
      <c r="AE152" s="169">
        <v>-1.9</v>
      </c>
      <c r="AF152" s="65"/>
      <c r="AG152" s="245">
        <f>AG258</f>
        <v>1.275</v>
      </c>
      <c r="AH152" s="136">
        <f>AH258</f>
        <v>12525.54</v>
      </c>
      <c r="AI152" s="252">
        <f>AI258</f>
        <v>99.35</v>
      </c>
      <c r="AJ152" s="535">
        <f>AJ258</f>
        <v>156.95</v>
      </c>
      <c r="AK152" s="288">
        <v>2.3</v>
      </c>
      <c r="AL152" s="169">
        <v>0.4</v>
      </c>
      <c r="AM152" s="169">
        <v>0.3</v>
      </c>
      <c r="AN152" s="169">
        <v>0</v>
      </c>
      <c r="AO152" s="198">
        <f>AO258</f>
        <v>101.58</v>
      </c>
      <c r="AP152" s="276" t="s">
        <v>13</v>
      </c>
      <c r="AQ152" s="171" t="s">
        <v>13</v>
      </c>
      <c r="AR152" s="263" t="s">
        <v>12</v>
      </c>
      <c r="AS152" s="110" t="s">
        <v>255</v>
      </c>
    </row>
    <row r="153" spans="3:45" ht="24" customHeight="1">
      <c r="C153" s="110" t="s">
        <v>295</v>
      </c>
      <c r="D153" s="58"/>
      <c r="E153" s="59"/>
      <c r="F153" s="158"/>
      <c r="G153" s="169"/>
      <c r="H153" s="169"/>
      <c r="I153" s="314" t="s">
        <v>311</v>
      </c>
      <c r="J153" s="58"/>
      <c r="K153" s="38"/>
      <c r="L153" s="40"/>
      <c r="M153" s="184"/>
      <c r="N153" s="63"/>
      <c r="O153" s="63"/>
      <c r="P153" s="334"/>
      <c r="Q153" s="444"/>
      <c r="R153" s="161"/>
      <c r="S153" s="102"/>
      <c r="T153" s="40"/>
      <c r="U153" s="102"/>
      <c r="V153" s="300"/>
      <c r="W153" s="212"/>
      <c r="X153" s="188"/>
      <c r="Y153" s="213"/>
      <c r="Z153" s="85"/>
      <c r="AA153" s="222"/>
      <c r="AB153" s="70"/>
      <c r="AC153" s="110" t="s">
        <v>295</v>
      </c>
      <c r="AD153" s="288"/>
      <c r="AE153" s="169"/>
      <c r="AF153" s="65"/>
      <c r="AG153" s="245"/>
      <c r="AH153" s="136"/>
      <c r="AI153" s="252"/>
      <c r="AJ153" s="281"/>
      <c r="AK153" s="288"/>
      <c r="AL153" s="169"/>
      <c r="AM153" s="169"/>
      <c r="AN153" s="169"/>
      <c r="AO153" s="198"/>
      <c r="AP153" s="277"/>
      <c r="AQ153" s="169"/>
      <c r="AR153" s="263"/>
      <c r="AS153" s="110"/>
    </row>
    <row r="154" spans="3:45" ht="24" customHeight="1">
      <c r="C154" s="110"/>
      <c r="D154" s="58"/>
      <c r="E154" s="59"/>
      <c r="F154" s="158"/>
      <c r="G154" s="169"/>
      <c r="H154" s="169"/>
      <c r="I154" s="314"/>
      <c r="J154" s="58"/>
      <c r="K154" s="38"/>
      <c r="L154" s="40"/>
      <c r="M154" s="184"/>
      <c r="N154" s="63"/>
      <c r="O154" s="63"/>
      <c r="P154" s="334"/>
      <c r="Q154" s="444"/>
      <c r="R154" s="161"/>
      <c r="S154" s="102"/>
      <c r="T154" s="40"/>
      <c r="U154" s="102"/>
      <c r="V154" s="300"/>
      <c r="W154" s="212"/>
      <c r="X154" s="188"/>
      <c r="Y154" s="213"/>
      <c r="Z154" s="85"/>
      <c r="AA154" s="222"/>
      <c r="AB154" s="70"/>
      <c r="AC154" s="110"/>
      <c r="AD154" s="288"/>
      <c r="AE154" s="169"/>
      <c r="AF154" s="65"/>
      <c r="AG154" s="245"/>
      <c r="AH154" s="136"/>
      <c r="AI154" s="252"/>
      <c r="AJ154" s="281"/>
      <c r="AK154" s="288"/>
      <c r="AL154" s="169"/>
      <c r="AM154" s="169"/>
      <c r="AN154" s="169"/>
      <c r="AO154" s="198"/>
      <c r="AP154" s="277"/>
      <c r="AQ154" s="169"/>
      <c r="AR154" s="263"/>
      <c r="AS154" s="110"/>
    </row>
    <row r="155" spans="3:45" ht="24" customHeight="1" hidden="1">
      <c r="C155" s="110" t="s">
        <v>264</v>
      </c>
      <c r="D155" s="58">
        <v>8.272820502475525</v>
      </c>
      <c r="E155" s="59">
        <v>4.852976750612342</v>
      </c>
      <c r="F155" s="158">
        <v>10.549128008374396</v>
      </c>
      <c r="G155" s="169">
        <v>12.220890754828886</v>
      </c>
      <c r="H155" s="169">
        <v>11.6</v>
      </c>
      <c r="I155" s="268" t="s">
        <v>13</v>
      </c>
      <c r="J155" s="58">
        <v>21.891530938584737</v>
      </c>
      <c r="K155" s="38">
        <v>17.293398237101883</v>
      </c>
      <c r="L155" s="40">
        <v>26.443893576408357</v>
      </c>
      <c r="M155" s="154" t="s">
        <v>13</v>
      </c>
      <c r="N155" s="60" t="s">
        <v>13</v>
      </c>
      <c r="O155" s="60" t="s">
        <v>13</v>
      </c>
      <c r="P155" s="85" t="s">
        <v>13</v>
      </c>
      <c r="Q155" s="446">
        <v>97.00833333333334</v>
      </c>
      <c r="R155" s="195">
        <v>2.2</v>
      </c>
      <c r="S155" s="137">
        <v>115.4</v>
      </c>
      <c r="T155" s="40">
        <v>-0.29999999999999716</v>
      </c>
      <c r="U155" s="64">
        <v>2.7</v>
      </c>
      <c r="V155" s="300">
        <v>2.5</v>
      </c>
      <c r="W155" s="212">
        <v>44731.311</v>
      </c>
      <c r="X155" s="188">
        <v>7.706106316608242</v>
      </c>
      <c r="Y155" s="213">
        <v>37993.42</v>
      </c>
      <c r="Z155" s="85">
        <v>20.42764034357745</v>
      </c>
      <c r="AA155" s="222">
        <v>7153.3</v>
      </c>
      <c r="AB155" s="70">
        <v>-31.12687989832662</v>
      </c>
      <c r="AC155" s="110" t="s">
        <v>167</v>
      </c>
      <c r="AD155" s="288">
        <v>3.3</v>
      </c>
      <c r="AE155" s="169">
        <v>8.2</v>
      </c>
      <c r="AF155" s="8"/>
      <c r="AG155" s="245">
        <v>2.76</v>
      </c>
      <c r="AH155" s="136">
        <v>19361.35</v>
      </c>
      <c r="AI155" s="252">
        <v>115.96</v>
      </c>
      <c r="AJ155" s="281">
        <v>145.85</v>
      </c>
      <c r="AK155" s="288">
        <v>-1.6</v>
      </c>
      <c r="AL155" s="169">
        <v>0.09930486593843568</v>
      </c>
      <c r="AM155" s="169">
        <v>0.19920318725097275</v>
      </c>
      <c r="AN155" s="169">
        <v>0.41122939191411945</v>
      </c>
      <c r="AO155" s="198">
        <v>20.41</v>
      </c>
      <c r="AP155" s="277">
        <v>3.7</v>
      </c>
      <c r="AQ155" s="169">
        <v>10</v>
      </c>
      <c r="AR155" s="263">
        <v>1.5</v>
      </c>
      <c r="AS155" s="110" t="s">
        <v>264</v>
      </c>
    </row>
    <row r="156" spans="3:45" ht="24" customHeight="1" hidden="1">
      <c r="C156" s="110" t="s">
        <v>265</v>
      </c>
      <c r="D156" s="58">
        <v>7.392940668785883</v>
      </c>
      <c r="E156" s="59">
        <v>4.724256505629398</v>
      </c>
      <c r="F156" s="158">
        <v>16.313481290354332</v>
      </c>
      <c r="G156" s="169">
        <v>-0.756763618277617</v>
      </c>
      <c r="H156" s="169">
        <v>6.3</v>
      </c>
      <c r="I156" s="268" t="s">
        <v>13</v>
      </c>
      <c r="J156" s="58">
        <v>4.779732086052007</v>
      </c>
      <c r="K156" s="38">
        <v>2.042779462222029</v>
      </c>
      <c r="L156" s="40">
        <v>11.82372900345814</v>
      </c>
      <c r="M156" s="154" t="s">
        <v>13</v>
      </c>
      <c r="N156" s="60" t="s">
        <v>13</v>
      </c>
      <c r="O156" s="60" t="s">
        <v>13</v>
      </c>
      <c r="P156" s="85" t="s">
        <v>13</v>
      </c>
      <c r="Q156" s="446">
        <v>100.55</v>
      </c>
      <c r="R156" s="195">
        <v>3.7</v>
      </c>
      <c r="S156" s="137">
        <v>122.3</v>
      </c>
      <c r="T156" s="40">
        <v>6</v>
      </c>
      <c r="U156" s="64">
        <v>1</v>
      </c>
      <c r="V156" s="300">
        <v>0.7</v>
      </c>
      <c r="W156" s="212">
        <v>50937.991859</v>
      </c>
      <c r="X156" s="188">
        <v>13.875472204283312</v>
      </c>
      <c r="Y156" s="213">
        <v>40956.182573000006</v>
      </c>
      <c r="Z156" s="85">
        <v>7.7980907766479675</v>
      </c>
      <c r="AA156" s="222">
        <v>11733.7</v>
      </c>
      <c r="AB156" s="70">
        <v>64.03198523758263</v>
      </c>
      <c r="AC156" s="110" t="s">
        <v>94</v>
      </c>
      <c r="AD156" s="288">
        <v>3.1</v>
      </c>
      <c r="AE156" s="169">
        <v>7.7</v>
      </c>
      <c r="AF156" s="23"/>
      <c r="AG156" s="245">
        <v>1.91</v>
      </c>
      <c r="AH156" s="136">
        <v>15258.74</v>
      </c>
      <c r="AI156" s="252">
        <v>129.91</v>
      </c>
      <c r="AJ156" s="281">
        <v>141.95</v>
      </c>
      <c r="AK156" s="288">
        <v>0.7</v>
      </c>
      <c r="AL156" s="169">
        <v>1.7857142857142776</v>
      </c>
      <c r="AM156" s="169">
        <v>1.789264413518893</v>
      </c>
      <c r="AN156" s="169">
        <v>1.6010584155304457</v>
      </c>
      <c r="AO156" s="198" t="s">
        <v>12</v>
      </c>
      <c r="AP156" s="277">
        <v>4.5</v>
      </c>
      <c r="AQ156" s="169">
        <v>9.3</v>
      </c>
      <c r="AR156" s="263">
        <v>2.5</v>
      </c>
      <c r="AS156" s="110" t="s">
        <v>265</v>
      </c>
    </row>
    <row r="157" spans="3:45" ht="24" customHeight="1" hidden="1">
      <c r="C157" s="110" t="s">
        <v>266</v>
      </c>
      <c r="D157" s="58">
        <v>-11.609100971424354</v>
      </c>
      <c r="E157" s="59">
        <v>-4.704058354043099</v>
      </c>
      <c r="F157" s="158">
        <v>-26.741441791019355</v>
      </c>
      <c r="G157" s="169">
        <v>-16.057615918350663</v>
      </c>
      <c r="H157" s="169">
        <v>-6.8</v>
      </c>
      <c r="I157" s="268" t="s">
        <v>13</v>
      </c>
      <c r="J157" s="58">
        <v>-26.429528112212097</v>
      </c>
      <c r="K157" s="38">
        <v>-26.140626278717534</v>
      </c>
      <c r="L157" s="40">
        <v>-26.548889287957735</v>
      </c>
      <c r="M157" s="154" t="s">
        <v>13</v>
      </c>
      <c r="N157" s="60" t="s">
        <v>13</v>
      </c>
      <c r="O157" s="60" t="s">
        <v>13</v>
      </c>
      <c r="P157" s="85" t="s">
        <v>13</v>
      </c>
      <c r="Q157" s="446">
        <v>93.65</v>
      </c>
      <c r="R157" s="195">
        <v>-6.900000000000006</v>
      </c>
      <c r="S157" s="137">
        <v>112.5</v>
      </c>
      <c r="T157" s="40">
        <v>-8</v>
      </c>
      <c r="U157" s="65">
        <v>-1.4</v>
      </c>
      <c r="V157" s="300">
        <v>-3</v>
      </c>
      <c r="W157" s="212">
        <v>50645.003938</v>
      </c>
      <c r="X157" s="188">
        <v>-0.5751854564879864</v>
      </c>
      <c r="Y157" s="213">
        <v>36653.647183</v>
      </c>
      <c r="Z157" s="85">
        <v>-10.505215866569586</v>
      </c>
      <c r="AA157" s="222">
        <v>15527.7</v>
      </c>
      <c r="AB157" s="70">
        <v>32.33421682845139</v>
      </c>
      <c r="AC157" s="112" t="s">
        <v>89</v>
      </c>
      <c r="AD157" s="288">
        <v>4</v>
      </c>
      <c r="AE157" s="169">
        <v>8.6</v>
      </c>
      <c r="AF157" s="23"/>
      <c r="AG157" s="245">
        <v>1.97</v>
      </c>
      <c r="AH157" s="136">
        <v>13842.17</v>
      </c>
      <c r="AI157" s="252">
        <v>115.18</v>
      </c>
      <c r="AJ157" s="281">
        <v>134.74</v>
      </c>
      <c r="AK157" s="288">
        <v>-1.5</v>
      </c>
      <c r="AL157" s="169">
        <v>0.682261208576989</v>
      </c>
      <c r="AM157" s="169">
        <v>0.29296875</v>
      </c>
      <c r="AN157" s="169">
        <v>0.5241454379139725</v>
      </c>
      <c r="AO157" s="198" t="s">
        <v>12</v>
      </c>
      <c r="AP157" s="277">
        <v>4.2</v>
      </c>
      <c r="AQ157" s="169">
        <v>7.8</v>
      </c>
      <c r="AR157" s="263">
        <v>2.8</v>
      </c>
      <c r="AS157" s="110" t="s">
        <v>266</v>
      </c>
    </row>
    <row r="158" spans="3:45" ht="24" customHeight="1" hidden="1">
      <c r="C158" s="110" t="s">
        <v>267</v>
      </c>
      <c r="D158" s="58">
        <v>-8.7</v>
      </c>
      <c r="E158" s="59">
        <v>-11.808487750322627</v>
      </c>
      <c r="F158" s="158">
        <v>0.425022220943589</v>
      </c>
      <c r="G158" s="169">
        <v>-7.110899144864717</v>
      </c>
      <c r="H158" s="169">
        <v>-5.3</v>
      </c>
      <c r="I158" s="268" t="s">
        <v>13</v>
      </c>
      <c r="J158" s="58">
        <v>17.657915269048033</v>
      </c>
      <c r="K158" s="38">
        <v>27.168668131862134</v>
      </c>
      <c r="L158" s="40">
        <v>2.563318176817873</v>
      </c>
      <c r="M158" s="154" t="s">
        <v>13</v>
      </c>
      <c r="N158" s="60" t="s">
        <v>13</v>
      </c>
      <c r="O158" s="60" t="s">
        <v>13</v>
      </c>
      <c r="P158" s="85" t="s">
        <v>13</v>
      </c>
      <c r="Q158" s="446">
        <v>93.88333333333333</v>
      </c>
      <c r="R158" s="161">
        <v>0.20000000000000284</v>
      </c>
      <c r="S158" s="447">
        <v>104.7</v>
      </c>
      <c r="T158" s="40">
        <v>-6.900000000000006</v>
      </c>
      <c r="U158" s="65">
        <v>0.1</v>
      </c>
      <c r="V158" s="300">
        <v>0.4</v>
      </c>
      <c r="W158" s="212">
        <v>47547.55624099999</v>
      </c>
      <c r="X158" s="188">
        <v>-6.115998531250838</v>
      </c>
      <c r="Y158" s="213">
        <v>35268.00806300001</v>
      </c>
      <c r="Z158" s="85">
        <v>-3.7803580993780486</v>
      </c>
      <c r="AA158" s="222">
        <v>13052.2</v>
      </c>
      <c r="AB158" s="70">
        <v>-15.942476992729127</v>
      </c>
      <c r="AC158" s="110" t="s">
        <v>90</v>
      </c>
      <c r="AD158" s="288">
        <v>3.6</v>
      </c>
      <c r="AE158" s="169">
        <v>7.3</v>
      </c>
      <c r="AF158" s="238"/>
      <c r="AG158" s="245">
        <v>1.645</v>
      </c>
      <c r="AH158" s="136">
        <v>18934.34</v>
      </c>
      <c r="AI158" s="252">
        <v>102.05</v>
      </c>
      <c r="AJ158" s="281">
        <v>102.7</v>
      </c>
      <c r="AK158" s="288">
        <v>-1.5</v>
      </c>
      <c r="AL158" s="169">
        <v>-0.2904162633107461</v>
      </c>
      <c r="AM158" s="169">
        <v>-0.09737098344693607</v>
      </c>
      <c r="AN158" s="169">
        <v>0.027223846175928657</v>
      </c>
      <c r="AO158" s="198" t="s">
        <v>12</v>
      </c>
      <c r="AP158" s="277">
        <v>4.5</v>
      </c>
      <c r="AQ158" s="169">
        <v>7.6</v>
      </c>
      <c r="AR158" s="263">
        <v>2.9</v>
      </c>
      <c r="AS158" s="110" t="s">
        <v>267</v>
      </c>
    </row>
    <row r="159" spans="3:45" ht="24" customHeight="1" hidden="1">
      <c r="C159" s="110" t="s">
        <v>268</v>
      </c>
      <c r="D159" s="58">
        <v>3.2</v>
      </c>
      <c r="E159" s="59">
        <v>1.8899378234159059</v>
      </c>
      <c r="F159" s="158">
        <v>9.656112000091042</v>
      </c>
      <c r="G159" s="169">
        <v>18.989599362718295</v>
      </c>
      <c r="H159" s="169">
        <v>9.900000000000006</v>
      </c>
      <c r="I159" s="268" t="s">
        <v>13</v>
      </c>
      <c r="J159" s="58">
        <v>33.71233672337445</v>
      </c>
      <c r="K159" s="38">
        <v>29.46529674784918</v>
      </c>
      <c r="L159" s="40">
        <v>37.54264048758594</v>
      </c>
      <c r="M159" s="154" t="s">
        <v>13</v>
      </c>
      <c r="N159" s="60" t="s">
        <v>13</v>
      </c>
      <c r="O159" s="60" t="s">
        <v>13</v>
      </c>
      <c r="P159" s="85" t="s">
        <v>13</v>
      </c>
      <c r="Q159" s="446">
        <v>99.24166666666667</v>
      </c>
      <c r="R159" s="161">
        <v>5.7</v>
      </c>
      <c r="S159" s="447">
        <v>106.9</v>
      </c>
      <c r="T159" s="40">
        <v>2.0999999999999943</v>
      </c>
      <c r="U159" s="65">
        <v>1.8</v>
      </c>
      <c r="V159" s="300">
        <v>2.1</v>
      </c>
      <c r="W159" s="212">
        <v>51654.19776</v>
      </c>
      <c r="X159" s="188">
        <v>8.636913952391254</v>
      </c>
      <c r="Y159" s="213">
        <v>40938.422968</v>
      </c>
      <c r="Z159" s="85">
        <v>16.078069662655196</v>
      </c>
      <c r="AA159" s="222">
        <v>12875.4</v>
      </c>
      <c r="AB159" s="70">
        <v>-1.3545609169335506</v>
      </c>
      <c r="AC159" s="110" t="s">
        <v>121</v>
      </c>
      <c r="AD159" s="288">
        <v>2.1</v>
      </c>
      <c r="AE159" s="169">
        <v>7.6</v>
      </c>
      <c r="AF159" s="23"/>
      <c r="AG159" s="245">
        <v>1.64</v>
      </c>
      <c r="AH159" s="136">
        <v>13785.69</v>
      </c>
      <c r="AI159" s="252">
        <v>114.89</v>
      </c>
      <c r="AJ159" s="281">
        <v>106.76</v>
      </c>
      <c r="AK159" s="288">
        <v>0</v>
      </c>
      <c r="AL159" s="169">
        <v>-0.7766990291262204</v>
      </c>
      <c r="AM159" s="169">
        <v>-0.38986354775826726</v>
      </c>
      <c r="AN159" s="169">
        <v>-0.6168098739397436</v>
      </c>
      <c r="AO159" s="198" t="s">
        <v>12</v>
      </c>
      <c r="AP159" s="277">
        <v>3.7</v>
      </c>
      <c r="AQ159" s="169">
        <v>8.4</v>
      </c>
      <c r="AR159" s="263">
        <v>3.8</v>
      </c>
      <c r="AS159" s="110" t="s">
        <v>268</v>
      </c>
    </row>
    <row r="160" spans="3:45" ht="24" customHeight="1" hidden="1">
      <c r="C160" s="110" t="s">
        <v>122</v>
      </c>
      <c r="D160" s="58" t="s">
        <v>12</v>
      </c>
      <c r="E160" s="59" t="s">
        <v>12</v>
      </c>
      <c r="F160" s="158" t="s">
        <v>12</v>
      </c>
      <c r="G160" s="169">
        <v>-5.844538481496983</v>
      </c>
      <c r="H160" s="169">
        <v>-7.8</v>
      </c>
      <c r="I160" s="315"/>
      <c r="J160" s="58" t="s">
        <v>12</v>
      </c>
      <c r="K160" s="38" t="s">
        <v>12</v>
      </c>
      <c r="L160" s="40" t="s">
        <v>12</v>
      </c>
      <c r="M160" s="154" t="s">
        <v>60</v>
      </c>
      <c r="N160" s="60" t="s">
        <v>60</v>
      </c>
      <c r="O160" s="60" t="s">
        <v>60</v>
      </c>
      <c r="P160" s="85" t="s">
        <v>60</v>
      </c>
      <c r="Q160" s="446">
        <v>92.48333333333333</v>
      </c>
      <c r="R160" s="161">
        <v>-6.8</v>
      </c>
      <c r="S160" s="447">
        <v>106.1</v>
      </c>
      <c r="T160" s="40">
        <v>-0.7000000000000028</v>
      </c>
      <c r="U160" s="65">
        <v>1.1</v>
      </c>
      <c r="V160" s="300">
        <v>-0.9</v>
      </c>
      <c r="W160" s="212">
        <v>48979.244</v>
      </c>
      <c r="X160" s="188">
        <f aca="true" t="shared" si="6" ref="X160:X166">(W160/W159)*100-100</f>
        <v>-5.178579623728936</v>
      </c>
      <c r="Y160" s="213">
        <v>42415.533</v>
      </c>
      <c r="Z160" s="85">
        <f aca="true" t="shared" si="7" ref="Z160:Z166">(Y160/Y159)*100-100</f>
        <v>3.60812636372097</v>
      </c>
      <c r="AA160" s="222">
        <v>10652.4</v>
      </c>
      <c r="AB160" s="70">
        <v>-17.26548301411995</v>
      </c>
      <c r="AC160" s="110" t="s">
        <v>122</v>
      </c>
      <c r="AD160" s="288">
        <v>2.8</v>
      </c>
      <c r="AE160" s="169">
        <v>7.4</v>
      </c>
      <c r="AG160" s="245">
        <v>1.365</v>
      </c>
      <c r="AH160" s="136">
        <v>10542.62</v>
      </c>
      <c r="AI160" s="252">
        <v>131.45</v>
      </c>
      <c r="AJ160" s="281">
        <v>115.88</v>
      </c>
      <c r="AK160" s="288">
        <v>-2.3</v>
      </c>
      <c r="AL160" s="169">
        <v>-0.684931506849324</v>
      </c>
      <c r="AM160" s="169">
        <v>-0.782778864970652</v>
      </c>
      <c r="AN160" s="169">
        <v>-0.9440992627329337</v>
      </c>
      <c r="AO160" s="198" t="s">
        <v>12</v>
      </c>
      <c r="AP160" s="277">
        <v>0.8</v>
      </c>
      <c r="AQ160" s="169">
        <v>8.3</v>
      </c>
      <c r="AR160" s="263">
        <v>4</v>
      </c>
      <c r="AS160" s="110" t="s">
        <v>122</v>
      </c>
    </row>
    <row r="161" spans="3:45" ht="24" customHeight="1" hidden="1">
      <c r="C161" s="110" t="s">
        <v>123</v>
      </c>
      <c r="D161" s="58" t="s">
        <v>12</v>
      </c>
      <c r="E161" s="59" t="s">
        <v>12</v>
      </c>
      <c r="F161" s="158" t="s">
        <v>12</v>
      </c>
      <c r="G161" s="169">
        <v>-12.01316446489541</v>
      </c>
      <c r="H161" s="169">
        <v>-11.4</v>
      </c>
      <c r="I161" s="315"/>
      <c r="J161" s="58" t="s">
        <v>12</v>
      </c>
      <c r="K161" s="38" t="s">
        <v>12</v>
      </c>
      <c r="L161" s="40" t="s">
        <v>12</v>
      </c>
      <c r="M161" s="154" t="s">
        <v>60</v>
      </c>
      <c r="N161" s="60" t="s">
        <v>60</v>
      </c>
      <c r="O161" s="60" t="s">
        <v>60</v>
      </c>
      <c r="P161" s="85" t="s">
        <v>60</v>
      </c>
      <c r="Q161" s="446">
        <v>91.36666666666667</v>
      </c>
      <c r="R161" s="161">
        <v>-1.2</v>
      </c>
      <c r="S161" s="447">
        <v>97.6</v>
      </c>
      <c r="T161" s="40">
        <v>-8</v>
      </c>
      <c r="U161" s="65">
        <v>-0.1</v>
      </c>
      <c r="V161" s="300">
        <v>-0.4</v>
      </c>
      <c r="W161" s="212">
        <v>52108.956</v>
      </c>
      <c r="X161" s="188">
        <f t="shared" si="6"/>
        <v>6.389874045422175</v>
      </c>
      <c r="Y161" s="213">
        <v>42227.506</v>
      </c>
      <c r="Z161" s="85">
        <f t="shared" si="7"/>
        <v>-0.44329750612823204</v>
      </c>
      <c r="AA161" s="222">
        <v>14139.7</v>
      </c>
      <c r="AB161" s="70">
        <v>32.73722353648003</v>
      </c>
      <c r="AC161" s="110" t="s">
        <v>123</v>
      </c>
      <c r="AD161" s="288">
        <v>3.3</v>
      </c>
      <c r="AE161" s="169">
        <v>25.7</v>
      </c>
      <c r="AF161" s="236" t="s">
        <v>141</v>
      </c>
      <c r="AG161" s="245">
        <v>0.9</v>
      </c>
      <c r="AH161" s="136">
        <v>8578.95</v>
      </c>
      <c r="AI161" s="252">
        <v>119.35</v>
      </c>
      <c r="AJ161" s="281">
        <v>124.4</v>
      </c>
      <c r="AK161" s="288">
        <v>-2</v>
      </c>
      <c r="AL161" s="169">
        <v>-0.8866995073891673</v>
      </c>
      <c r="AM161" s="169">
        <v>-0.8875739644970508</v>
      </c>
      <c r="AN161" s="169">
        <v>-0.6841713323617</v>
      </c>
      <c r="AO161" s="198" t="s">
        <v>12</v>
      </c>
      <c r="AP161" s="277">
        <v>1.6</v>
      </c>
      <c r="AQ161" s="169">
        <v>9.1</v>
      </c>
      <c r="AR161" s="263">
        <v>0.9</v>
      </c>
      <c r="AS161" s="110" t="s">
        <v>123</v>
      </c>
    </row>
    <row r="162" spans="3:45" ht="24" customHeight="1">
      <c r="C162" s="110" t="s">
        <v>124</v>
      </c>
      <c r="D162" s="58" t="s">
        <v>12</v>
      </c>
      <c r="E162" s="59" t="s">
        <v>12</v>
      </c>
      <c r="F162" s="158" t="s">
        <v>12</v>
      </c>
      <c r="G162" s="169">
        <v>10.683191940349616</v>
      </c>
      <c r="H162" s="169">
        <v>1.5999999999999943</v>
      </c>
      <c r="I162" s="268" t="s">
        <v>60</v>
      </c>
      <c r="J162" s="58" t="s">
        <v>12</v>
      </c>
      <c r="K162" s="38" t="s">
        <v>12</v>
      </c>
      <c r="L162" s="40" t="s">
        <v>12</v>
      </c>
      <c r="M162" s="154" t="s">
        <v>60</v>
      </c>
      <c r="N162" s="60" t="s">
        <v>60</v>
      </c>
      <c r="O162" s="60" t="s">
        <v>60</v>
      </c>
      <c r="P162" s="85" t="s">
        <v>60</v>
      </c>
      <c r="Q162" s="446">
        <v>94.14166666666667</v>
      </c>
      <c r="R162" s="161">
        <v>3</v>
      </c>
      <c r="S162" s="447">
        <v>94.8</v>
      </c>
      <c r="T162" s="40">
        <v>-2.9000000000000057</v>
      </c>
      <c r="U162" s="65">
        <v>0.9</v>
      </c>
      <c r="V162" s="300">
        <v>0.9</v>
      </c>
      <c r="W162" s="212">
        <v>54548.35</v>
      </c>
      <c r="X162" s="188">
        <f t="shared" si="6"/>
        <v>4.681333473654689</v>
      </c>
      <c r="Y162" s="213">
        <f>SUM(Y173:Y176)</f>
        <v>44362.024</v>
      </c>
      <c r="Z162" s="85">
        <f t="shared" si="7"/>
        <v>5.0548047995067265</v>
      </c>
      <c r="AA162" s="222">
        <v>15766.8</v>
      </c>
      <c r="AB162" s="70">
        <v>11.5</v>
      </c>
      <c r="AC162" s="110" t="s">
        <v>124</v>
      </c>
      <c r="AD162" s="288">
        <v>1.7</v>
      </c>
      <c r="AE162" s="169">
        <v>16.4</v>
      </c>
      <c r="AF162" s="237" t="s">
        <v>137</v>
      </c>
      <c r="AG162" s="245">
        <v>1.36</v>
      </c>
      <c r="AH162" s="136">
        <v>10676.64</v>
      </c>
      <c r="AI162" s="252">
        <v>106.95</v>
      </c>
      <c r="AJ162" s="281">
        <v>133.69</v>
      </c>
      <c r="AK162" s="288">
        <v>-0.8</v>
      </c>
      <c r="AL162" s="169">
        <v>-0.2982107355864798</v>
      </c>
      <c r="AM162" s="169">
        <v>-0.29850746268655826</v>
      </c>
      <c r="AN162" s="169">
        <v>-0.6123344869619984</v>
      </c>
      <c r="AO162" s="198" t="s">
        <v>12</v>
      </c>
      <c r="AP162" s="277">
        <v>2.5</v>
      </c>
      <c r="AQ162" s="169">
        <v>10</v>
      </c>
      <c r="AR162" s="263">
        <v>0.8</v>
      </c>
      <c r="AS162" s="110" t="s">
        <v>124</v>
      </c>
    </row>
    <row r="163" spans="3:45" ht="24" customHeight="1">
      <c r="C163" s="110" t="s">
        <v>125</v>
      </c>
      <c r="D163" s="58" t="s">
        <v>12</v>
      </c>
      <c r="E163" s="59" t="s">
        <v>12</v>
      </c>
      <c r="F163" s="158" t="s">
        <v>12</v>
      </c>
      <c r="G163" s="169">
        <v>4.429546763553759</v>
      </c>
      <c r="H163" s="169">
        <v>14.1</v>
      </c>
      <c r="I163" s="268" t="s">
        <v>60</v>
      </c>
      <c r="J163" s="58" t="s">
        <v>12</v>
      </c>
      <c r="K163" s="38" t="s">
        <v>12</v>
      </c>
      <c r="L163" s="40" t="s">
        <v>12</v>
      </c>
      <c r="M163" s="154" t="s">
        <v>60</v>
      </c>
      <c r="N163" s="60" t="s">
        <v>60</v>
      </c>
      <c r="O163" s="60" t="s">
        <v>60</v>
      </c>
      <c r="P163" s="85" t="s">
        <v>60</v>
      </c>
      <c r="Q163" s="446">
        <v>98.65833333333332</v>
      </c>
      <c r="R163" s="161">
        <v>4.8</v>
      </c>
      <c r="S163" s="447">
        <v>94.7</v>
      </c>
      <c r="T163" s="40">
        <v>-0.09999999999999432</v>
      </c>
      <c r="U163" s="65">
        <v>2.4</v>
      </c>
      <c r="V163" s="300">
        <v>2.4</v>
      </c>
      <c r="W163" s="212">
        <f>SUM(W177:W180)</f>
        <v>61169.979093999995</v>
      </c>
      <c r="X163" s="188">
        <f t="shared" si="6"/>
        <v>12.139008959941037</v>
      </c>
      <c r="Y163" s="212">
        <f>SUM(Y177:Y180)</f>
        <v>49216.63634599999</v>
      </c>
      <c r="Z163" s="85">
        <f t="shared" si="7"/>
        <v>10.943171452231297</v>
      </c>
      <c r="AA163" s="222">
        <v>18618.4</v>
      </c>
      <c r="AB163" s="70">
        <f>+AA163/AA162*100-100</f>
        <v>18.086104980084755</v>
      </c>
      <c r="AC163" s="110" t="s">
        <v>125</v>
      </c>
      <c r="AD163" s="288">
        <v>1.9</v>
      </c>
      <c r="AE163" s="169">
        <v>7.1</v>
      </c>
      <c r="AF163" s="236" t="s">
        <v>140</v>
      </c>
      <c r="AG163" s="245">
        <v>1.435</v>
      </c>
      <c r="AH163" s="136">
        <v>11488.76</v>
      </c>
      <c r="AI163" s="252">
        <v>103.77</v>
      </c>
      <c r="AJ163" s="281">
        <v>141.37</v>
      </c>
      <c r="AK163" s="288">
        <v>1.3</v>
      </c>
      <c r="AL163" s="169">
        <v>0</v>
      </c>
      <c r="AM163" s="169">
        <v>-0.09980039920161232</v>
      </c>
      <c r="AN163" s="169">
        <v>-0.43687545202580225</v>
      </c>
      <c r="AO163" s="198" t="s">
        <v>12</v>
      </c>
      <c r="AP163" s="277">
        <v>3.6</v>
      </c>
      <c r="AQ163" s="169">
        <v>10.1</v>
      </c>
      <c r="AR163" s="263">
        <v>2.1</v>
      </c>
      <c r="AS163" s="110" t="s">
        <v>125</v>
      </c>
    </row>
    <row r="164" spans="3:45" ht="24" customHeight="1">
      <c r="C164" s="110" t="s">
        <v>135</v>
      </c>
      <c r="D164" s="58" t="s">
        <v>12</v>
      </c>
      <c r="E164" s="59" t="s">
        <v>12</v>
      </c>
      <c r="F164" s="158" t="s">
        <v>12</v>
      </c>
      <c r="G164" s="169">
        <v>7.10936469989818</v>
      </c>
      <c r="H164" s="169">
        <v>4.7</v>
      </c>
      <c r="I164" s="268" t="s">
        <v>60</v>
      </c>
      <c r="J164" s="58" t="s">
        <v>12</v>
      </c>
      <c r="K164" s="38" t="s">
        <v>12</v>
      </c>
      <c r="L164" s="40" t="s">
        <v>12</v>
      </c>
      <c r="M164" s="154" t="s">
        <v>12</v>
      </c>
      <c r="N164" s="60" t="s">
        <v>12</v>
      </c>
      <c r="O164" s="60" t="s">
        <v>12</v>
      </c>
      <c r="P164" s="85" t="s">
        <v>12</v>
      </c>
      <c r="Q164" s="446">
        <v>100</v>
      </c>
      <c r="R164" s="161">
        <v>1.4000000000000057</v>
      </c>
      <c r="S164" s="447">
        <v>99.2</v>
      </c>
      <c r="T164" s="40">
        <v>4.8</v>
      </c>
      <c r="U164" s="65">
        <v>2.2</v>
      </c>
      <c r="V164" s="300">
        <v>1.9</v>
      </c>
      <c r="W164" s="212">
        <f>SUM(W181:W184)</f>
        <v>65656.54400000001</v>
      </c>
      <c r="X164" s="161">
        <f t="shared" si="6"/>
        <v>7.3345862994419235</v>
      </c>
      <c r="Y164" s="212">
        <f>SUM(Y181:Y184)</f>
        <v>56949.393000000004</v>
      </c>
      <c r="Z164" s="70">
        <f t="shared" si="7"/>
        <v>15.711672369557377</v>
      </c>
      <c r="AA164" s="222">
        <v>18047.9</v>
      </c>
      <c r="AB164" s="70">
        <f>+AA164/AA163*100-100</f>
        <v>-3.0641730760967647</v>
      </c>
      <c r="AC164" s="110" t="s">
        <v>135</v>
      </c>
      <c r="AD164" s="288">
        <v>1.8</v>
      </c>
      <c r="AE164" s="169">
        <v>2</v>
      </c>
      <c r="AF164" s="237" t="s">
        <v>138</v>
      </c>
      <c r="AG164" s="245">
        <v>1.47</v>
      </c>
      <c r="AH164" s="136">
        <v>16111.43</v>
      </c>
      <c r="AI164" s="252">
        <v>117.47</v>
      </c>
      <c r="AJ164" s="281">
        <v>139.36</v>
      </c>
      <c r="AK164" s="288">
        <v>1.7</v>
      </c>
      <c r="AL164" s="169">
        <v>-0.2991026919242188</v>
      </c>
      <c r="AM164" s="169">
        <v>-0.09990009990009696</v>
      </c>
      <c r="AN164" s="169">
        <v>-0.12822216039013767</v>
      </c>
      <c r="AO164" s="198" t="s">
        <v>12</v>
      </c>
      <c r="AP164" s="277">
        <v>3.1</v>
      </c>
      <c r="AQ164" s="169">
        <v>10.4</v>
      </c>
      <c r="AR164" s="263">
        <v>1.6</v>
      </c>
      <c r="AS164" s="110" t="s">
        <v>135</v>
      </c>
    </row>
    <row r="165" spans="3:45" ht="24" customHeight="1">
      <c r="C165" s="110" t="s">
        <v>199</v>
      </c>
      <c r="D165" s="58" t="s">
        <v>12</v>
      </c>
      <c r="E165" s="59" t="s">
        <v>12</v>
      </c>
      <c r="F165" s="158" t="s">
        <v>12</v>
      </c>
      <c r="G165" s="169">
        <v>4</v>
      </c>
      <c r="H165" s="169">
        <v>6.3</v>
      </c>
      <c r="I165" s="198" t="s">
        <v>12</v>
      </c>
      <c r="J165" s="58" t="s">
        <v>12</v>
      </c>
      <c r="K165" s="38" t="s">
        <v>12</v>
      </c>
      <c r="L165" s="40" t="s">
        <v>12</v>
      </c>
      <c r="M165" s="184" t="s">
        <v>12</v>
      </c>
      <c r="N165" s="63" t="s">
        <v>12</v>
      </c>
      <c r="O165" s="63" t="s">
        <v>12</v>
      </c>
      <c r="P165" s="334" t="s">
        <v>12</v>
      </c>
      <c r="Q165" s="497">
        <v>104.46666666666664</v>
      </c>
      <c r="R165" s="161">
        <v>4.5</v>
      </c>
      <c r="S165" s="59">
        <v>102.7</v>
      </c>
      <c r="T165" s="40">
        <v>3.5</v>
      </c>
      <c r="U165" s="65">
        <v>2</v>
      </c>
      <c r="V165" s="303">
        <v>2.1</v>
      </c>
      <c r="W165" s="213">
        <f>SUM(W185:W188)</f>
        <v>75246.17500000002</v>
      </c>
      <c r="X165" s="161">
        <f t="shared" si="6"/>
        <v>14.605750494573712</v>
      </c>
      <c r="Y165" s="213">
        <f>SUM(Y185:Y188)</f>
        <v>67344.292</v>
      </c>
      <c r="Z165" s="70">
        <f t="shared" si="7"/>
        <v>18.252870579322945</v>
      </c>
      <c r="AA165" s="456">
        <f>SUM(AA185:AA188)</f>
        <v>19848.800000000003</v>
      </c>
      <c r="AB165" s="70">
        <f>+AA165/AA164*100-100</f>
        <v>9.97844624582362</v>
      </c>
      <c r="AC165" s="110" t="s">
        <v>199</v>
      </c>
      <c r="AD165" s="288">
        <v>1.1</v>
      </c>
      <c r="AE165" s="169">
        <v>-13.3</v>
      </c>
      <c r="AF165" s="7"/>
      <c r="AG165" s="245">
        <f>AG243</f>
        <v>1.675</v>
      </c>
      <c r="AH165" s="136">
        <f>AH243</f>
        <v>17225.83</v>
      </c>
      <c r="AI165" s="252">
        <v>118.9</v>
      </c>
      <c r="AJ165" s="281">
        <v>156.67</v>
      </c>
      <c r="AK165" s="288">
        <v>2.2</v>
      </c>
      <c r="AL165" s="169">
        <v>0.29999999999998295</v>
      </c>
      <c r="AM165" s="169">
        <v>0.09999999999999432</v>
      </c>
      <c r="AN165" s="169">
        <v>-0.381285439050032</v>
      </c>
      <c r="AO165" s="198" t="s">
        <v>12</v>
      </c>
      <c r="AP165" s="277">
        <v>2.9</v>
      </c>
      <c r="AQ165" s="169">
        <v>11.6</v>
      </c>
      <c r="AR165" s="263">
        <v>2.8</v>
      </c>
      <c r="AS165" s="110" t="s">
        <v>199</v>
      </c>
    </row>
    <row r="166" spans="3:45" ht="24" customHeight="1">
      <c r="C166" s="110" t="s">
        <v>249</v>
      </c>
      <c r="D166" s="58" t="s">
        <v>12</v>
      </c>
      <c r="E166" s="59" t="s">
        <v>12</v>
      </c>
      <c r="F166" s="158" t="s">
        <v>12</v>
      </c>
      <c r="G166" s="169">
        <v>-4</v>
      </c>
      <c r="H166" s="169">
        <v>2.2</v>
      </c>
      <c r="I166" s="198" t="s">
        <v>12</v>
      </c>
      <c r="J166" s="58" t="s">
        <v>12</v>
      </c>
      <c r="K166" s="38" t="s">
        <v>12</v>
      </c>
      <c r="L166" s="40" t="s">
        <v>12</v>
      </c>
      <c r="M166" s="184" t="s">
        <v>12</v>
      </c>
      <c r="N166" s="63" t="s">
        <v>12</v>
      </c>
      <c r="O166" s="63" t="s">
        <v>12</v>
      </c>
      <c r="P166" s="334" t="s">
        <v>12</v>
      </c>
      <c r="Q166" s="446">
        <v>107.4</v>
      </c>
      <c r="R166" s="161">
        <v>2.8</v>
      </c>
      <c r="S166" s="59">
        <v>104</v>
      </c>
      <c r="T166" s="40">
        <v>1.3</v>
      </c>
      <c r="U166" s="65">
        <v>1.2</v>
      </c>
      <c r="V166" s="511">
        <v>1.2</v>
      </c>
      <c r="W166" s="213">
        <f>SUM(W189:W192)</f>
        <v>83931.438</v>
      </c>
      <c r="X166" s="161">
        <f t="shared" si="6"/>
        <v>11.542464450850787</v>
      </c>
      <c r="Y166" s="213">
        <f>SUM(Y190:Y193)</f>
        <v>74903.80299999999</v>
      </c>
      <c r="Z166" s="70">
        <f t="shared" si="7"/>
        <v>11.225169610514257</v>
      </c>
      <c r="AA166" s="456">
        <f>SUM(AA189:AA192)</f>
        <v>24793.800000000003</v>
      </c>
      <c r="AB166" s="70">
        <f>+AA166/AA165*100-100</f>
        <v>24.91334488734836</v>
      </c>
      <c r="AC166" s="110" t="s">
        <v>249</v>
      </c>
      <c r="AD166" s="288">
        <v>1.6</v>
      </c>
      <c r="AE166" s="169">
        <v>-7.8</v>
      </c>
      <c r="AF166" s="7"/>
      <c r="AG166" s="245">
        <f>AG255</f>
        <v>1.5</v>
      </c>
      <c r="AH166" s="136">
        <f>AH255</f>
        <v>15307.78</v>
      </c>
      <c r="AI166" s="252">
        <v>113.1</v>
      </c>
      <c r="AJ166" s="281">
        <v>165.68</v>
      </c>
      <c r="AK166" s="288">
        <v>1.8</v>
      </c>
      <c r="AL166" s="169">
        <v>0</v>
      </c>
      <c r="AM166" s="169">
        <v>0.03</v>
      </c>
      <c r="AN166" s="169">
        <v>-0.17</v>
      </c>
      <c r="AO166" s="198" t="s">
        <v>12</v>
      </c>
      <c r="AP166" s="277">
        <v>2.2</v>
      </c>
      <c r="AQ166" s="169">
        <v>11.9</v>
      </c>
      <c r="AR166" s="263">
        <v>3</v>
      </c>
      <c r="AS166" s="110" t="s">
        <v>249</v>
      </c>
    </row>
    <row r="167" spans="3:45" ht="24" customHeight="1">
      <c r="C167" s="110"/>
      <c r="D167" s="58"/>
      <c r="E167" s="59"/>
      <c r="F167" s="158"/>
      <c r="G167" s="169"/>
      <c r="H167" s="169"/>
      <c r="I167" s="198"/>
      <c r="J167" s="58"/>
      <c r="K167" s="38"/>
      <c r="L167" s="40"/>
      <c r="M167" s="184"/>
      <c r="N167" s="63"/>
      <c r="O167" s="63"/>
      <c r="P167" s="334"/>
      <c r="Q167" s="445"/>
      <c r="R167" s="161"/>
      <c r="S167" s="59"/>
      <c r="T167" s="40"/>
      <c r="U167" s="65"/>
      <c r="V167" s="303"/>
      <c r="W167" s="213"/>
      <c r="X167" s="161"/>
      <c r="Y167" s="213"/>
      <c r="Z167" s="70"/>
      <c r="AA167" s="222"/>
      <c r="AB167" s="70"/>
      <c r="AC167" s="111"/>
      <c r="AD167" s="288"/>
      <c r="AE167" s="169"/>
      <c r="AG167" s="245"/>
      <c r="AH167" s="136"/>
      <c r="AI167" s="252"/>
      <c r="AJ167" s="281"/>
      <c r="AK167" s="288"/>
      <c r="AL167" s="169"/>
      <c r="AM167" s="169"/>
      <c r="AN167" s="169"/>
      <c r="AO167" s="198"/>
      <c r="AP167" s="277"/>
      <c r="AQ167" s="169"/>
      <c r="AR167" s="263"/>
      <c r="AS167" s="110"/>
    </row>
    <row r="168" spans="3:45" ht="24" customHeight="1">
      <c r="C168" s="110"/>
      <c r="D168" s="58"/>
      <c r="E168" s="59"/>
      <c r="F168" s="158"/>
      <c r="G168" s="169"/>
      <c r="H168" s="169"/>
      <c r="I168" s="198"/>
      <c r="J168" s="58"/>
      <c r="K168" s="38"/>
      <c r="L168" s="40"/>
      <c r="M168" s="184"/>
      <c r="N168" s="63"/>
      <c r="O168" s="63"/>
      <c r="P168" s="334"/>
      <c r="Q168" s="445"/>
      <c r="R168" s="161"/>
      <c r="S168" s="65"/>
      <c r="T168" s="40"/>
      <c r="U168" s="65"/>
      <c r="V168" s="303"/>
      <c r="W168" s="213"/>
      <c r="X168" s="161"/>
      <c r="Y168" s="213"/>
      <c r="Z168" s="70"/>
      <c r="AA168" s="222"/>
      <c r="AB168" s="70"/>
      <c r="AC168" s="110"/>
      <c r="AD168" s="288"/>
      <c r="AE168" s="169"/>
      <c r="AG168" s="245"/>
      <c r="AH168" s="136"/>
      <c r="AI168" s="503"/>
      <c r="AJ168" s="281"/>
      <c r="AK168" s="288"/>
      <c r="AL168" s="169"/>
      <c r="AM168" s="169"/>
      <c r="AN168" s="169"/>
      <c r="AO168" s="198"/>
      <c r="AP168" s="277"/>
      <c r="AQ168" s="169"/>
      <c r="AR168" s="263"/>
      <c r="AS168" s="110"/>
    </row>
    <row r="169" spans="3:45" ht="24" customHeight="1" hidden="1">
      <c r="C169" s="110" t="s">
        <v>166</v>
      </c>
      <c r="D169" s="58">
        <v>-11.362040976915608</v>
      </c>
      <c r="E169" s="59">
        <v>-11.080268283470303</v>
      </c>
      <c r="F169" s="158">
        <v>-17.13787135052638</v>
      </c>
      <c r="G169" s="169">
        <v>-5.1</v>
      </c>
      <c r="H169" s="169"/>
      <c r="I169" s="268" t="s">
        <v>12</v>
      </c>
      <c r="J169" s="58">
        <v>-14.54999060228647</v>
      </c>
      <c r="K169" s="38">
        <v>-19.972532152058747</v>
      </c>
      <c r="L169" s="40">
        <v>-13.585494307370723</v>
      </c>
      <c r="M169" s="184">
        <v>-38</v>
      </c>
      <c r="N169" s="63">
        <v>-22</v>
      </c>
      <c r="O169" s="63">
        <v>-51</v>
      </c>
      <c r="P169" s="334">
        <v>-42</v>
      </c>
      <c r="Q169" s="445"/>
      <c r="R169" s="161"/>
      <c r="S169" s="137"/>
      <c r="T169" s="40"/>
      <c r="U169" s="65">
        <v>0</v>
      </c>
      <c r="V169" s="300">
        <v>0.19900497512437276</v>
      </c>
      <c r="W169" s="213">
        <v>12354.19</v>
      </c>
      <c r="X169" s="188">
        <v>-3.0332223446824713</v>
      </c>
      <c r="Y169" s="213">
        <v>10148.995</v>
      </c>
      <c r="Z169" s="85">
        <v>-8.199226861449503</v>
      </c>
      <c r="AA169" s="222">
        <v>4291.5</v>
      </c>
      <c r="AB169" s="70">
        <v>41.57292250849471</v>
      </c>
      <c r="AC169" s="112" t="s">
        <v>193</v>
      </c>
      <c r="AD169" s="288">
        <v>3.6</v>
      </c>
      <c r="AE169" s="169">
        <v>27.8</v>
      </c>
      <c r="AF169" s="239"/>
      <c r="AG169" s="245">
        <v>1.4</v>
      </c>
      <c r="AH169" s="136">
        <v>11025</v>
      </c>
      <c r="AI169" s="254">
        <v>132.7</v>
      </c>
      <c r="AJ169" s="283">
        <v>134.74</v>
      </c>
      <c r="AK169" s="288">
        <v>-2.7</v>
      </c>
      <c r="AL169" s="169">
        <v>-1.3765978367748346</v>
      </c>
      <c r="AM169" s="169">
        <v>-0.7897334649555745</v>
      </c>
      <c r="AN169" s="169">
        <v>-0.6392767002861603</v>
      </c>
      <c r="AO169" s="198">
        <v>26.31</v>
      </c>
      <c r="AP169" s="277">
        <v>2.7</v>
      </c>
      <c r="AQ169" s="169">
        <v>7.6</v>
      </c>
      <c r="AR169" s="263">
        <v>1.1</v>
      </c>
      <c r="AS169" s="110" t="s">
        <v>166</v>
      </c>
    </row>
    <row r="170" spans="3:45" ht="24" customHeight="1" hidden="1">
      <c r="C170" s="110" t="s">
        <v>236</v>
      </c>
      <c r="D170" s="58">
        <v>-10.086269879164618</v>
      </c>
      <c r="E170" s="59">
        <v>-3.9141964680338788</v>
      </c>
      <c r="F170" s="158">
        <v>-22.217813804455318</v>
      </c>
      <c r="G170" s="169">
        <v>1.4</v>
      </c>
      <c r="H170" s="169"/>
      <c r="I170" s="268" t="s">
        <v>12</v>
      </c>
      <c r="J170" s="58">
        <v>-16.775379659542082</v>
      </c>
      <c r="K170" s="38">
        <v>-3.936827704418647</v>
      </c>
      <c r="L170" s="40">
        <v>-31.51531140562625</v>
      </c>
      <c r="M170" s="184">
        <v>-18</v>
      </c>
      <c r="N170" s="63">
        <v>-16</v>
      </c>
      <c r="O170" s="63">
        <v>-41</v>
      </c>
      <c r="P170" s="334">
        <v>-37</v>
      </c>
      <c r="Q170" s="445"/>
      <c r="R170" s="161"/>
      <c r="S170" s="137"/>
      <c r="T170" s="40"/>
      <c r="U170" s="65">
        <v>0</v>
      </c>
      <c r="V170" s="300">
        <v>0.4</v>
      </c>
      <c r="W170" s="213">
        <v>12983.471</v>
      </c>
      <c r="X170" s="188">
        <v>5.694515912988635</v>
      </c>
      <c r="Y170" s="213">
        <v>10318.156</v>
      </c>
      <c r="Z170" s="85">
        <v>-4.355813981081312</v>
      </c>
      <c r="AA170" s="222">
        <v>3577.9</v>
      </c>
      <c r="AB170" s="70">
        <v>63.66588902611957</v>
      </c>
      <c r="AC170" s="112" t="s">
        <v>237</v>
      </c>
      <c r="AD170" s="288">
        <v>3.5</v>
      </c>
      <c r="AE170" s="169">
        <v>31.2</v>
      </c>
      <c r="AF170" s="239"/>
      <c r="AG170" s="245">
        <v>1.32</v>
      </c>
      <c r="AH170" s="136">
        <v>10622</v>
      </c>
      <c r="AI170" s="252">
        <v>119.2</v>
      </c>
      <c r="AJ170" s="281">
        <v>118.35</v>
      </c>
      <c r="AK170" s="288">
        <v>-2.2</v>
      </c>
      <c r="AL170" s="169">
        <v>-0.8849557522123916</v>
      </c>
      <c r="AM170" s="169">
        <v>-0.8858267716535266</v>
      </c>
      <c r="AN170" s="169">
        <v>-0.6809907524559833</v>
      </c>
      <c r="AO170" s="198">
        <v>26.86</v>
      </c>
      <c r="AP170" s="277">
        <v>2.2</v>
      </c>
      <c r="AQ170" s="169">
        <v>8</v>
      </c>
      <c r="AR170" s="263">
        <v>1.8</v>
      </c>
      <c r="AS170" s="110" t="s">
        <v>236</v>
      </c>
    </row>
    <row r="171" spans="3:45" ht="24" customHeight="1" hidden="1">
      <c r="C171" s="110" t="s">
        <v>183</v>
      </c>
      <c r="D171" s="58">
        <v>-12.21676108890182</v>
      </c>
      <c r="E171" s="59">
        <v>-14.978631287952851</v>
      </c>
      <c r="F171" s="158">
        <v>-2.48337264289556</v>
      </c>
      <c r="G171" s="169">
        <v>3.7</v>
      </c>
      <c r="H171" s="169"/>
      <c r="I171" s="268" t="s">
        <v>12</v>
      </c>
      <c r="J171" s="324">
        <v>20.5</v>
      </c>
      <c r="K171" s="66">
        <v>29.34111736786113</v>
      </c>
      <c r="L171" s="325">
        <v>2.9534473595206947</v>
      </c>
      <c r="M171" s="184">
        <v>-14</v>
      </c>
      <c r="N171" s="63">
        <v>-13</v>
      </c>
      <c r="O171" s="63">
        <v>-37</v>
      </c>
      <c r="P171" s="334">
        <v>-38</v>
      </c>
      <c r="Q171" s="445"/>
      <c r="R171" s="161"/>
      <c r="S171" s="137"/>
      <c r="T171" s="40"/>
      <c r="U171" s="65">
        <v>0.5</v>
      </c>
      <c r="V171" s="300">
        <v>0.7</v>
      </c>
      <c r="W171" s="213">
        <v>12914.394</v>
      </c>
      <c r="X171" s="188">
        <v>7.351535377710604</v>
      </c>
      <c r="Y171" s="213">
        <v>10479.252</v>
      </c>
      <c r="Z171" s="85">
        <v>2.136540961528226</v>
      </c>
      <c r="AA171" s="222">
        <v>3382.4</v>
      </c>
      <c r="AB171" s="70">
        <v>25.31120331950207</v>
      </c>
      <c r="AC171" s="112" t="s">
        <v>245</v>
      </c>
      <c r="AD171" s="288">
        <v>3.3</v>
      </c>
      <c r="AE171" s="169">
        <v>24.2</v>
      </c>
      <c r="AF171" s="240"/>
      <c r="AG171" s="245">
        <v>1.18</v>
      </c>
      <c r="AH171" s="136">
        <v>9383</v>
      </c>
      <c r="AI171" s="252">
        <v>119.2</v>
      </c>
      <c r="AJ171" s="281">
        <v>119.71</v>
      </c>
      <c r="AK171" s="288">
        <v>-2</v>
      </c>
      <c r="AL171" s="169">
        <v>-0.788954635108496</v>
      </c>
      <c r="AM171" s="169">
        <v>-0.8875739644970508</v>
      </c>
      <c r="AN171" s="169">
        <v>-0.7350070488707132</v>
      </c>
      <c r="AO171" s="198">
        <v>30.45</v>
      </c>
      <c r="AP171" s="277">
        <v>2.4</v>
      </c>
      <c r="AQ171" s="169">
        <v>8.1</v>
      </c>
      <c r="AR171" s="263">
        <v>1.3</v>
      </c>
      <c r="AS171" s="110" t="s">
        <v>183</v>
      </c>
    </row>
    <row r="172" spans="3:45" ht="24" customHeight="1" hidden="1">
      <c r="C172" s="111" t="s">
        <v>165</v>
      </c>
      <c r="D172" s="96">
        <v>-0.5738473316375661</v>
      </c>
      <c r="E172" s="97">
        <v>0.38106172213711886</v>
      </c>
      <c r="F172" s="159">
        <v>-3.363752212994882</v>
      </c>
      <c r="G172" s="172">
        <v>-2.3</v>
      </c>
      <c r="H172" s="172"/>
      <c r="I172" s="269" t="s">
        <v>12</v>
      </c>
      <c r="J172" s="482">
        <v>22.740776901019217</v>
      </c>
      <c r="K172" s="93">
        <v>51.39164903219972</v>
      </c>
      <c r="L172" s="94">
        <v>-15.40483187720399</v>
      </c>
      <c r="M172" s="320">
        <v>-9</v>
      </c>
      <c r="N172" s="67">
        <v>-16</v>
      </c>
      <c r="O172" s="67">
        <v>-33</v>
      </c>
      <c r="P172" s="335">
        <v>-36</v>
      </c>
      <c r="Q172" s="483"/>
      <c r="R172" s="196"/>
      <c r="S172" s="138"/>
      <c r="T172" s="94"/>
      <c r="U172" s="191">
        <v>-0.6</v>
      </c>
      <c r="V172" s="484">
        <v>-0.5</v>
      </c>
      <c r="W172" s="214">
        <v>13856.899</v>
      </c>
      <c r="X172" s="189">
        <v>16.203928689161984</v>
      </c>
      <c r="Y172" s="214">
        <v>11281.103</v>
      </c>
      <c r="Z172" s="182">
        <v>9.398136340582838</v>
      </c>
      <c r="AA172" s="221">
        <v>2887.9</v>
      </c>
      <c r="AB172" s="99">
        <v>5.559616931062223</v>
      </c>
      <c r="AC172" s="111" t="s">
        <v>246</v>
      </c>
      <c r="AD172" s="289">
        <v>2.9</v>
      </c>
      <c r="AE172" s="172">
        <v>20.4</v>
      </c>
      <c r="AF172" s="485"/>
      <c r="AG172" s="246">
        <v>0.9</v>
      </c>
      <c r="AH172" s="249">
        <v>8579</v>
      </c>
      <c r="AI172" s="253">
        <v>119.2</v>
      </c>
      <c r="AJ172" s="282">
        <v>119.71</v>
      </c>
      <c r="AK172" s="289">
        <v>-1.3</v>
      </c>
      <c r="AL172" s="172">
        <v>-0.4950495049505008</v>
      </c>
      <c r="AM172" s="172">
        <v>-0.7905138339920939</v>
      </c>
      <c r="AN172" s="172">
        <v>-0.6813064682953609</v>
      </c>
      <c r="AO172" s="270">
        <v>31.2</v>
      </c>
      <c r="AP172" s="278">
        <v>0.2</v>
      </c>
      <c r="AQ172" s="172">
        <v>8.1</v>
      </c>
      <c r="AR172" s="264">
        <v>0.3</v>
      </c>
      <c r="AS172" s="111" t="s">
        <v>165</v>
      </c>
    </row>
    <row r="173" spans="3:45" ht="24" customHeight="1">
      <c r="C173" s="110" t="s">
        <v>134</v>
      </c>
      <c r="D173" s="58">
        <v>-1.6908639295146486</v>
      </c>
      <c r="E173" s="59">
        <v>-2.6312313704482904</v>
      </c>
      <c r="F173" s="158">
        <v>1.7735789082487798</v>
      </c>
      <c r="G173" s="169">
        <v>8.7</v>
      </c>
      <c r="H173" s="169"/>
      <c r="I173" s="268" t="s">
        <v>12</v>
      </c>
      <c r="J173" s="58">
        <v>10.00802181558899</v>
      </c>
      <c r="K173" s="38">
        <v>22.451622472425115</v>
      </c>
      <c r="L173" s="40">
        <v>-1.7040556328025929</v>
      </c>
      <c r="M173" s="184">
        <v>-10</v>
      </c>
      <c r="N173" s="63">
        <v>-14</v>
      </c>
      <c r="O173" s="63">
        <v>-29</v>
      </c>
      <c r="P173" s="334">
        <v>-36</v>
      </c>
      <c r="Q173" s="446"/>
      <c r="R173" s="161"/>
      <c r="S173" s="137"/>
      <c r="T173" s="40"/>
      <c r="U173" s="65">
        <v>0.7</v>
      </c>
      <c r="V173" s="300">
        <v>0.5</v>
      </c>
      <c r="W173" s="213">
        <v>12972.342</v>
      </c>
      <c r="X173" s="188">
        <v>5.003581780756178</v>
      </c>
      <c r="Y173" s="213">
        <v>10988.591</v>
      </c>
      <c r="Z173" s="85">
        <v>8.272700893044089</v>
      </c>
      <c r="AA173" s="222">
        <v>3539</v>
      </c>
      <c r="AB173" s="70">
        <v>-17.534661540253992</v>
      </c>
      <c r="AC173" s="110" t="s">
        <v>213</v>
      </c>
      <c r="AD173" s="288">
        <v>1.9</v>
      </c>
      <c r="AE173" s="169">
        <v>12.3</v>
      </c>
      <c r="AF173" s="240"/>
      <c r="AG173" s="245">
        <v>0.7</v>
      </c>
      <c r="AH173" s="136">
        <v>7973</v>
      </c>
      <c r="AI173" s="252">
        <v>119</v>
      </c>
      <c r="AJ173" s="281">
        <v>129.39</v>
      </c>
      <c r="AK173" s="288">
        <v>-0.9</v>
      </c>
      <c r="AL173" s="169">
        <v>-0.1994017946161506</v>
      </c>
      <c r="AM173" s="169">
        <v>-0.6965174129353215</v>
      </c>
      <c r="AN173" s="169">
        <v>-0.6878640707453769</v>
      </c>
      <c r="AO173" s="198">
        <v>31.04</v>
      </c>
      <c r="AP173" s="277">
        <v>1.2</v>
      </c>
      <c r="AQ173" s="169">
        <v>9.9</v>
      </c>
      <c r="AR173" s="263">
        <v>0.3</v>
      </c>
      <c r="AS173" s="110" t="s">
        <v>134</v>
      </c>
    </row>
    <row r="174" spans="3:45" ht="24" customHeight="1">
      <c r="C174" s="110" t="s">
        <v>176</v>
      </c>
      <c r="D174" s="58">
        <v>6.283235613816316</v>
      </c>
      <c r="E174" s="59">
        <v>4.345300921749271</v>
      </c>
      <c r="F174" s="158">
        <v>15.666499071673542</v>
      </c>
      <c r="G174" s="169">
        <v>-2</v>
      </c>
      <c r="H174" s="169">
        <v>-2.3</v>
      </c>
      <c r="I174" s="268" t="s">
        <v>12</v>
      </c>
      <c r="J174" s="58">
        <v>13.550848839138311</v>
      </c>
      <c r="K174" s="38">
        <v>16.3550918494292</v>
      </c>
      <c r="L174" s="40">
        <v>7.19371895145899</v>
      </c>
      <c r="M174" s="184">
        <v>-5</v>
      </c>
      <c r="N174" s="63">
        <v>-13</v>
      </c>
      <c r="O174" s="63">
        <v>-2</v>
      </c>
      <c r="P174" s="334">
        <v>-35</v>
      </c>
      <c r="Q174" s="446">
        <v>93</v>
      </c>
      <c r="R174" s="161">
        <v>-0.29999999999999716</v>
      </c>
      <c r="S174" s="137">
        <v>98.1</v>
      </c>
      <c r="T174" s="40">
        <v>-0.20000000000000284</v>
      </c>
      <c r="U174" s="65">
        <v>0.1</v>
      </c>
      <c r="V174" s="300">
        <v>-0.1</v>
      </c>
      <c r="W174" s="213">
        <v>13338.784</v>
      </c>
      <c r="X174" s="188">
        <v>2.7366564765308112</v>
      </c>
      <c r="Y174" s="213">
        <v>10983.218</v>
      </c>
      <c r="Z174" s="85">
        <v>6.445550929836699</v>
      </c>
      <c r="AA174" s="222">
        <v>3775.1</v>
      </c>
      <c r="AB174" s="70">
        <f aca="true" t="shared" si="8" ref="AB174:AB180">+AA174/AA170*100-100</f>
        <v>5.511612957321319</v>
      </c>
      <c r="AC174" s="110" t="s">
        <v>176</v>
      </c>
      <c r="AD174" s="288">
        <v>1.6</v>
      </c>
      <c r="AE174" s="169">
        <v>16.1</v>
      </c>
      <c r="AF174" s="236"/>
      <c r="AG174" s="245">
        <v>0.82</v>
      </c>
      <c r="AH174" s="136">
        <v>9083.11</v>
      </c>
      <c r="AI174" s="252">
        <f>AI201</f>
        <v>119.8</v>
      </c>
      <c r="AJ174" s="535">
        <f>AJ201</f>
        <v>137.23</v>
      </c>
      <c r="AK174" s="288">
        <v>-1.1</v>
      </c>
      <c r="AL174" s="169">
        <v>-0.297619047619051</v>
      </c>
      <c r="AM174" s="169">
        <v>-0.3972194637537285</v>
      </c>
      <c r="AN174" s="169">
        <v>-0.7584568841158728</v>
      </c>
      <c r="AO174" s="198">
        <v>30.19</v>
      </c>
      <c r="AP174" s="277">
        <v>3.5</v>
      </c>
      <c r="AQ174" s="169">
        <v>7.9</v>
      </c>
      <c r="AR174" s="263" t="s">
        <v>312</v>
      </c>
      <c r="AS174" s="110" t="s">
        <v>176</v>
      </c>
    </row>
    <row r="175" spans="3:45" ht="24" customHeight="1">
      <c r="C175" s="110" t="s">
        <v>183</v>
      </c>
      <c r="D175" s="58">
        <v>1.4705272943268426</v>
      </c>
      <c r="E175" s="59">
        <v>2.530219116751951</v>
      </c>
      <c r="F175" s="158">
        <v>-0.4022195436219249</v>
      </c>
      <c r="G175" s="169">
        <v>2.6</v>
      </c>
      <c r="H175" s="169">
        <v>2.5</v>
      </c>
      <c r="I175" s="268" t="s">
        <v>12</v>
      </c>
      <c r="J175" s="58">
        <v>9.411606415140696</v>
      </c>
      <c r="K175" s="38">
        <v>12.161141716797545</v>
      </c>
      <c r="L175" s="40">
        <v>1.153659787101489</v>
      </c>
      <c r="M175" s="184">
        <v>1</v>
      </c>
      <c r="N175" s="63">
        <v>-13</v>
      </c>
      <c r="O175" s="63">
        <v>-23</v>
      </c>
      <c r="P175" s="334">
        <v>-31</v>
      </c>
      <c r="Q175" s="446">
        <v>93.7</v>
      </c>
      <c r="R175" s="161">
        <v>0.7999999999999972</v>
      </c>
      <c r="S175" s="137">
        <v>97.5</v>
      </c>
      <c r="T175" s="40">
        <v>-0.5999999999999943</v>
      </c>
      <c r="U175" s="65">
        <v>0.1</v>
      </c>
      <c r="V175" s="300">
        <v>0.2</v>
      </c>
      <c r="W175" s="213">
        <v>13831.593</v>
      </c>
      <c r="X175" s="188">
        <v>7.102145094845326</v>
      </c>
      <c r="Y175" s="213">
        <v>11166.198</v>
      </c>
      <c r="Z175" s="85">
        <v>6.555296122280481</v>
      </c>
      <c r="AA175" s="222">
        <v>4519.9</v>
      </c>
      <c r="AB175" s="70">
        <f t="shared" si="8"/>
        <v>33.6299668874172</v>
      </c>
      <c r="AC175" s="110" t="s">
        <v>183</v>
      </c>
      <c r="AD175" s="288">
        <v>1.8</v>
      </c>
      <c r="AE175" s="169">
        <v>20.6</v>
      </c>
      <c r="AF175" s="241" t="s">
        <v>143</v>
      </c>
      <c r="AG175" s="245">
        <f>AG204</f>
        <v>1.38</v>
      </c>
      <c r="AH175" s="136">
        <v>10219.05</v>
      </c>
      <c r="AI175" s="252">
        <f>AI204</f>
        <v>110.47</v>
      </c>
      <c r="AJ175" s="535">
        <f>AJ204</f>
        <v>128.85</v>
      </c>
      <c r="AK175" s="288">
        <v>-0.7</v>
      </c>
      <c r="AL175" s="169">
        <v>-0.19880715705764374</v>
      </c>
      <c r="AM175" s="169">
        <v>-0.09950248756219082</v>
      </c>
      <c r="AN175" s="169">
        <v>-0.5045818647411551</v>
      </c>
      <c r="AO175" s="198">
        <v>29.2</v>
      </c>
      <c r="AP175" s="277">
        <v>7.5</v>
      </c>
      <c r="AQ175" s="169">
        <v>9.6</v>
      </c>
      <c r="AR175" s="263">
        <v>2.1</v>
      </c>
      <c r="AS175" s="112" t="s">
        <v>92</v>
      </c>
    </row>
    <row r="176" spans="3:45" ht="24" customHeight="1">
      <c r="C176" s="113" t="s">
        <v>93</v>
      </c>
      <c r="D176" s="96">
        <v>5.975812798964512</v>
      </c>
      <c r="E176" s="97">
        <v>4.15097091651333</v>
      </c>
      <c r="F176" s="159">
        <v>17.093507872780364</v>
      </c>
      <c r="G176" s="172">
        <v>8</v>
      </c>
      <c r="H176" s="172">
        <v>6.400000000000006</v>
      </c>
      <c r="I176" s="269" t="s">
        <v>12</v>
      </c>
      <c r="J176" s="326">
        <v>16.900527163277317</v>
      </c>
      <c r="K176" s="95">
        <v>4.023747858993886</v>
      </c>
      <c r="L176" s="327">
        <v>37.487307341649654</v>
      </c>
      <c r="M176" s="320">
        <v>7</v>
      </c>
      <c r="N176" s="67">
        <v>0</v>
      </c>
      <c r="O176" s="67">
        <v>-10</v>
      </c>
      <c r="P176" s="335">
        <v>-25</v>
      </c>
      <c r="Q176" s="289">
        <v>96.5</v>
      </c>
      <c r="R176" s="196">
        <v>3</v>
      </c>
      <c r="S176" s="138">
        <v>96.6</v>
      </c>
      <c r="T176" s="94">
        <v>-0.9000000000000057</v>
      </c>
      <c r="U176" s="306">
        <v>1</v>
      </c>
      <c r="V176" s="301">
        <v>1.2</v>
      </c>
      <c r="W176" s="214">
        <v>14405.631</v>
      </c>
      <c r="X176" s="189">
        <v>3.95999133716714</v>
      </c>
      <c r="Y176" s="214">
        <v>11224.017</v>
      </c>
      <c r="Z176" s="182">
        <v>-0.5060320786008248</v>
      </c>
      <c r="AA176" s="221">
        <v>3932.9</v>
      </c>
      <c r="AB176" s="99">
        <f t="shared" si="8"/>
        <v>36.18546348557777</v>
      </c>
      <c r="AC176" s="113" t="s">
        <v>93</v>
      </c>
      <c r="AD176" s="289">
        <v>1.5</v>
      </c>
      <c r="AE176" s="172">
        <v>16.7</v>
      </c>
      <c r="AF176" s="512"/>
      <c r="AG176" s="246">
        <f>AG207</f>
        <v>1.36</v>
      </c>
      <c r="AH176" s="249">
        <v>10676.64</v>
      </c>
      <c r="AI176" s="253">
        <f>AI207</f>
        <v>106.95</v>
      </c>
      <c r="AJ176" s="536">
        <f>AJ207</f>
        <v>133.69</v>
      </c>
      <c r="AK176" s="289">
        <v>-0.4</v>
      </c>
      <c r="AL176" s="172">
        <v>-0.29850746268655826</v>
      </c>
      <c r="AM176" s="172">
        <v>0</v>
      </c>
      <c r="AN176" s="172">
        <v>-0.4980309264017393</v>
      </c>
      <c r="AO176" s="270">
        <v>32.52</v>
      </c>
      <c r="AP176" s="278">
        <v>2.7</v>
      </c>
      <c r="AQ176" s="172">
        <v>9.9</v>
      </c>
      <c r="AR176" s="264">
        <v>2.4</v>
      </c>
      <c r="AS176" s="113" t="s">
        <v>93</v>
      </c>
    </row>
    <row r="177" spans="3:45" ht="24" customHeight="1">
      <c r="C177" s="110" t="s">
        <v>131</v>
      </c>
      <c r="D177" s="58">
        <v>10.085029276583498</v>
      </c>
      <c r="E177" s="59">
        <v>4.045026099492205</v>
      </c>
      <c r="F177" s="158">
        <v>22.16142742020388</v>
      </c>
      <c r="G177" s="169">
        <v>-5.7</v>
      </c>
      <c r="H177" s="169">
        <v>4</v>
      </c>
      <c r="I177" s="268" t="s">
        <v>12</v>
      </c>
      <c r="J177" s="311">
        <v>24.6</v>
      </c>
      <c r="K177" s="60">
        <v>24.8</v>
      </c>
      <c r="L177" s="328">
        <v>25.7</v>
      </c>
      <c r="M177" s="321">
        <v>12</v>
      </c>
      <c r="N177" s="63">
        <v>5</v>
      </c>
      <c r="O177" s="63">
        <v>-3</v>
      </c>
      <c r="P177" s="334">
        <v>-20</v>
      </c>
      <c r="Q177" s="288">
        <v>97.6</v>
      </c>
      <c r="R177" s="161">
        <v>1.0999999999999943</v>
      </c>
      <c r="S177" s="447">
        <v>96.5</v>
      </c>
      <c r="T177" s="40">
        <v>-0.09999999999999432</v>
      </c>
      <c r="U177" s="209">
        <v>0</v>
      </c>
      <c r="V177" s="300">
        <v>0.1</v>
      </c>
      <c r="W177" s="213">
        <f>SUM(W208:W210)</f>
        <v>14484.284714000001</v>
      </c>
      <c r="X177" s="188">
        <f aca="true" t="shared" si="9" ref="X177:X187">+W177/W173*100-100</f>
        <v>11.655125296573289</v>
      </c>
      <c r="Y177" s="213">
        <f>SUM(Y208:Y210)</f>
        <v>11481.748562</v>
      </c>
      <c r="Z177" s="85">
        <f aca="true" t="shared" si="10" ref="Z177:Z187">+Y177/Y173*100-100</f>
        <v>4.4879053374540945</v>
      </c>
      <c r="AA177" s="222">
        <f>SUM(AA208:AA210)</f>
        <v>5069.4</v>
      </c>
      <c r="AB177" s="70">
        <f t="shared" si="8"/>
        <v>43.243854196100585</v>
      </c>
      <c r="AC177" s="110" t="s">
        <v>214</v>
      </c>
      <c r="AD177" s="288">
        <v>1.7</v>
      </c>
      <c r="AE177" s="169">
        <v>13.8</v>
      </c>
      <c r="AF177" s="721" t="s">
        <v>185</v>
      </c>
      <c r="AG177" s="245">
        <f>AG210</f>
        <v>1.435</v>
      </c>
      <c r="AH177" s="136">
        <v>11715.39</v>
      </c>
      <c r="AI177" s="252">
        <f>AI210</f>
        <v>103.94</v>
      </c>
      <c r="AJ177" s="535">
        <f>AJ210</f>
        <v>127.21</v>
      </c>
      <c r="AK177" s="288">
        <v>0.1</v>
      </c>
      <c r="AL177" s="169">
        <v>-0.09990009990009696</v>
      </c>
      <c r="AM177" s="169">
        <v>0</v>
      </c>
      <c r="AN177" s="169">
        <v>-0.5614100225612333</v>
      </c>
      <c r="AO177" s="198">
        <v>35.76</v>
      </c>
      <c r="AP177" s="277">
        <v>3</v>
      </c>
      <c r="AQ177" s="169">
        <v>9.8</v>
      </c>
      <c r="AR177" s="263">
        <v>2.3</v>
      </c>
      <c r="AS177" s="110" t="s">
        <v>131</v>
      </c>
    </row>
    <row r="178" spans="3:45" ht="24" customHeight="1">
      <c r="C178" s="112" t="s">
        <v>91</v>
      </c>
      <c r="D178" s="58">
        <v>10.67235387982845</v>
      </c>
      <c r="E178" s="59">
        <v>0.8304315817440511</v>
      </c>
      <c r="F178" s="158">
        <v>41.9588608240463</v>
      </c>
      <c r="G178" s="171">
        <v>6</v>
      </c>
      <c r="H178" s="169">
        <v>4</v>
      </c>
      <c r="I178" s="268" t="s">
        <v>12</v>
      </c>
      <c r="J178" s="311">
        <v>34.3</v>
      </c>
      <c r="K178" s="60">
        <v>35.9</v>
      </c>
      <c r="L178" s="328">
        <v>32.2</v>
      </c>
      <c r="M178" s="321">
        <v>22</v>
      </c>
      <c r="N178" s="68">
        <v>9</v>
      </c>
      <c r="O178" s="68">
        <v>2</v>
      </c>
      <c r="P178" s="334">
        <v>-18</v>
      </c>
      <c r="Q178" s="288">
        <v>99</v>
      </c>
      <c r="R178" s="161">
        <v>1.4000000000000057</v>
      </c>
      <c r="S178" s="154">
        <v>97.3</v>
      </c>
      <c r="T178" s="40">
        <v>0.7999999999999972</v>
      </c>
      <c r="U178" s="209">
        <v>1.6</v>
      </c>
      <c r="V178" s="303">
        <v>1.6</v>
      </c>
      <c r="W178" s="213">
        <f>SUM(W211:W213)</f>
        <v>15125.171396</v>
      </c>
      <c r="X178" s="188">
        <f t="shared" si="9"/>
        <v>13.392430644352586</v>
      </c>
      <c r="Y178" s="213">
        <f>SUM(Y211:Y213)</f>
        <v>11973.73669</v>
      </c>
      <c r="Z178" s="85">
        <f t="shared" si="10"/>
        <v>9.018474275936256</v>
      </c>
      <c r="AA178" s="222">
        <v>4541.9</v>
      </c>
      <c r="AB178" s="70">
        <f t="shared" si="8"/>
        <v>20.312044714047303</v>
      </c>
      <c r="AC178" s="112" t="s">
        <v>91</v>
      </c>
      <c r="AD178" s="288">
        <v>1.9</v>
      </c>
      <c r="AE178" s="169">
        <v>6.1</v>
      </c>
      <c r="AF178" s="722"/>
      <c r="AG178" s="245">
        <f>AG213</f>
        <v>1.78</v>
      </c>
      <c r="AH178" s="136">
        <v>11858.87</v>
      </c>
      <c r="AI178" s="252">
        <f>AI213</f>
        <v>108.68</v>
      </c>
      <c r="AJ178" s="535">
        <f>AJ213</f>
        <v>131.56</v>
      </c>
      <c r="AK178" s="288">
        <v>1.1</v>
      </c>
      <c r="AL178" s="169">
        <v>-0.29850746268655826</v>
      </c>
      <c r="AM178" s="169">
        <v>-0.1994017946161506</v>
      </c>
      <c r="AN178" s="169">
        <v>-0.4223054365134118</v>
      </c>
      <c r="AO178" s="198">
        <v>37.05</v>
      </c>
      <c r="AP178" s="277">
        <v>3.5</v>
      </c>
      <c r="AQ178" s="169">
        <v>9.6</v>
      </c>
      <c r="AR178" s="263">
        <v>1.7</v>
      </c>
      <c r="AS178" s="112" t="s">
        <v>91</v>
      </c>
    </row>
    <row r="179" spans="3:45" ht="24" customHeight="1">
      <c r="C179" s="112" t="s">
        <v>92</v>
      </c>
      <c r="D179" s="58">
        <v>14.4</v>
      </c>
      <c r="E179" s="59">
        <v>14.1</v>
      </c>
      <c r="F179" s="158">
        <v>19</v>
      </c>
      <c r="G179" s="169">
        <v>-3.3</v>
      </c>
      <c r="H179" s="169">
        <v>2.3</v>
      </c>
      <c r="I179" s="268" t="s">
        <v>12</v>
      </c>
      <c r="J179" s="311">
        <v>37.8</v>
      </c>
      <c r="K179" s="60">
        <v>33.4</v>
      </c>
      <c r="L179" s="328">
        <v>58.3</v>
      </c>
      <c r="M179" s="321">
        <v>26</v>
      </c>
      <c r="N179" s="68">
        <v>11</v>
      </c>
      <c r="O179" s="68">
        <v>5</v>
      </c>
      <c r="P179" s="334">
        <v>-17</v>
      </c>
      <c r="Q179" s="288">
        <v>99.7</v>
      </c>
      <c r="R179" s="161">
        <v>0.7000000000000028</v>
      </c>
      <c r="S179" s="137">
        <v>98.6</v>
      </c>
      <c r="T179" s="40">
        <v>1.3</v>
      </c>
      <c r="U179" s="209">
        <v>-0.2</v>
      </c>
      <c r="V179" s="300">
        <v>0</v>
      </c>
      <c r="W179" s="213">
        <f>SUM(W214:W216)</f>
        <v>15538.751424999999</v>
      </c>
      <c r="X179" s="188">
        <f t="shared" si="9"/>
        <v>12.342457047427558</v>
      </c>
      <c r="Y179" s="213">
        <f>SUM(Y214:Y216)</f>
        <v>12623.944282</v>
      </c>
      <c r="Z179" s="85">
        <f t="shared" si="10"/>
        <v>13.054992236390575</v>
      </c>
      <c r="AA179" s="222">
        <f>SUM(AA214:AA216)</f>
        <v>4823</v>
      </c>
      <c r="AB179" s="70">
        <f t="shared" si="8"/>
        <v>6.7059005730215375</v>
      </c>
      <c r="AC179" s="112" t="s">
        <v>92</v>
      </c>
      <c r="AD179" s="288">
        <v>1.9</v>
      </c>
      <c r="AE179" s="169">
        <v>4.7</v>
      </c>
      <c r="AF179" s="722"/>
      <c r="AG179" s="245">
        <f>AG216</f>
        <v>1.44</v>
      </c>
      <c r="AH179" s="136">
        <v>10823.57</v>
      </c>
      <c r="AI179" s="252">
        <f>AI216</f>
        <v>110.9</v>
      </c>
      <c r="AJ179" s="535">
        <f>AJ216</f>
        <v>136.66</v>
      </c>
      <c r="AK179" s="288">
        <v>1.8</v>
      </c>
      <c r="AL179" s="169">
        <v>-0.09960159362550769</v>
      </c>
      <c r="AM179" s="169">
        <v>-0.19920318725100117</v>
      </c>
      <c r="AN179" s="169">
        <v>-0.4504581571547135</v>
      </c>
      <c r="AO179" s="198">
        <v>49.64</v>
      </c>
      <c r="AP179" s="277">
        <v>3.6</v>
      </c>
      <c r="AQ179" s="169">
        <v>9.1</v>
      </c>
      <c r="AR179" s="263">
        <v>1.4</v>
      </c>
      <c r="AS179" s="112" t="s">
        <v>92</v>
      </c>
    </row>
    <row r="180" spans="3:45" ht="24" customHeight="1">
      <c r="C180" s="113" t="s">
        <v>93</v>
      </c>
      <c r="D180" s="96">
        <v>3.5</v>
      </c>
      <c r="E180" s="97">
        <v>5.6</v>
      </c>
      <c r="F180" s="159">
        <v>-0.7</v>
      </c>
      <c r="G180" s="173">
        <v>3.8</v>
      </c>
      <c r="H180" s="172">
        <v>-1.0999999999999943</v>
      </c>
      <c r="I180" s="269" t="s">
        <v>12</v>
      </c>
      <c r="J180" s="326">
        <v>17.6</v>
      </c>
      <c r="K180" s="95">
        <v>19.9</v>
      </c>
      <c r="L180" s="327">
        <v>17.9</v>
      </c>
      <c r="M180" s="322">
        <v>22</v>
      </c>
      <c r="N180" s="98">
        <v>11</v>
      </c>
      <c r="O180" s="98">
        <v>5</v>
      </c>
      <c r="P180" s="335">
        <v>-14</v>
      </c>
      <c r="Q180" s="289">
        <v>98.2</v>
      </c>
      <c r="R180" s="196">
        <v>-1.5</v>
      </c>
      <c r="S180" s="138">
        <v>96.4</v>
      </c>
      <c r="T180" s="94">
        <v>-2.2</v>
      </c>
      <c r="U180" s="133">
        <v>0.6</v>
      </c>
      <c r="V180" s="301">
        <v>-0.2</v>
      </c>
      <c r="W180" s="214">
        <f>SUM(W217:W219)</f>
        <v>16021.771559</v>
      </c>
      <c r="X180" s="189">
        <f t="shared" si="9"/>
        <v>11.218811303718667</v>
      </c>
      <c r="Y180" s="214">
        <f>SUM(Y217:Y219)</f>
        <v>13137.206811999999</v>
      </c>
      <c r="Z180" s="182">
        <f t="shared" si="10"/>
        <v>17.045499948904208</v>
      </c>
      <c r="AA180" s="221">
        <f>SUM(AA217:AA219)</f>
        <v>4184.1</v>
      </c>
      <c r="AB180" s="99">
        <f t="shared" si="8"/>
        <v>6.3871443464110484</v>
      </c>
      <c r="AC180" s="113" t="s">
        <v>93</v>
      </c>
      <c r="AD180" s="289">
        <v>2</v>
      </c>
      <c r="AE180" s="172">
        <v>4.4</v>
      </c>
      <c r="AF180" s="722"/>
      <c r="AG180" s="246">
        <f>AG219</f>
        <v>1.435</v>
      </c>
      <c r="AH180" s="249">
        <v>11488.76</v>
      </c>
      <c r="AI180" s="253">
        <f>AI219</f>
        <v>103.77</v>
      </c>
      <c r="AJ180" s="536">
        <f>AJ219</f>
        <v>141.37</v>
      </c>
      <c r="AK180" s="289">
        <v>2</v>
      </c>
      <c r="AL180" s="172">
        <v>0.49900199600799056</v>
      </c>
      <c r="AM180" s="172">
        <v>-0.19920318725100117</v>
      </c>
      <c r="AN180" s="172">
        <v>-0.31356258305191886</v>
      </c>
      <c r="AO180" s="270">
        <v>43.45</v>
      </c>
      <c r="AP180" s="278">
        <v>2.5</v>
      </c>
      <c r="AQ180" s="172">
        <v>9.5</v>
      </c>
      <c r="AR180" s="264">
        <v>1.4</v>
      </c>
      <c r="AS180" s="113" t="s">
        <v>93</v>
      </c>
    </row>
    <row r="181" spans="3:45" ht="24" customHeight="1">
      <c r="C181" s="110" t="s">
        <v>132</v>
      </c>
      <c r="D181" s="58">
        <v>7.4</v>
      </c>
      <c r="E181" s="59">
        <v>14.4</v>
      </c>
      <c r="F181" s="158">
        <v>-6.2</v>
      </c>
      <c r="G181" s="171">
        <v>2.2</v>
      </c>
      <c r="H181" s="169">
        <v>1.2</v>
      </c>
      <c r="I181" s="268" t="s">
        <v>12</v>
      </c>
      <c r="J181" s="58">
        <v>15.8</v>
      </c>
      <c r="K181" s="60">
        <v>12.8</v>
      </c>
      <c r="L181" s="328">
        <v>16.2</v>
      </c>
      <c r="M181" s="321">
        <v>14</v>
      </c>
      <c r="N181" s="68">
        <v>11</v>
      </c>
      <c r="O181" s="68">
        <v>0</v>
      </c>
      <c r="P181" s="334">
        <v>-14</v>
      </c>
      <c r="Q181" s="288">
        <v>99.8</v>
      </c>
      <c r="R181" s="161">
        <v>1.5999999999999943</v>
      </c>
      <c r="S181" s="154">
        <v>99.2</v>
      </c>
      <c r="T181" s="40">
        <v>2.9000000000000057</v>
      </c>
      <c r="U181" s="102">
        <v>1.2</v>
      </c>
      <c r="V181" s="303">
        <v>1.4</v>
      </c>
      <c r="W181" s="213">
        <f>SUM(W220:W222)</f>
        <v>15033.721</v>
      </c>
      <c r="X181" s="188">
        <f t="shared" si="9"/>
        <v>3.7933270220028987</v>
      </c>
      <c r="Y181" s="213">
        <f>SUM(Y220:Y222)</f>
        <v>12650.894</v>
      </c>
      <c r="Z181" s="85">
        <f t="shared" si="10"/>
        <v>10.182642754165542</v>
      </c>
      <c r="AA181" s="222">
        <v>4660.7</v>
      </c>
      <c r="AB181" s="70">
        <f aca="true" t="shared" si="11" ref="AB181:AB190">AA181/AA177*100-100</f>
        <v>-8.062098078668072</v>
      </c>
      <c r="AC181" s="110" t="s">
        <v>215</v>
      </c>
      <c r="AD181" s="288">
        <v>2</v>
      </c>
      <c r="AE181" s="169">
        <v>2.4</v>
      </c>
      <c r="AF181" s="722"/>
      <c r="AG181" s="245">
        <f>AG222</f>
        <v>1.32</v>
      </c>
      <c r="AH181" s="136">
        <v>11668.95</v>
      </c>
      <c r="AI181" s="252">
        <f>AI222</f>
        <v>106.95</v>
      </c>
      <c r="AJ181" s="535">
        <f>AJ222</f>
        <v>138.6</v>
      </c>
      <c r="AK181" s="288">
        <v>1.4</v>
      </c>
      <c r="AL181" s="169">
        <v>0</v>
      </c>
      <c r="AM181" s="169">
        <v>-0.10020040080159731</v>
      </c>
      <c r="AN181" s="169">
        <v>0.04968236360586786</v>
      </c>
      <c r="AO181" s="198">
        <v>55.4</v>
      </c>
      <c r="AP181" s="277">
        <v>3.1</v>
      </c>
      <c r="AQ181" s="169">
        <v>10.5</v>
      </c>
      <c r="AR181" s="263">
        <v>1.2</v>
      </c>
      <c r="AS181" s="110" t="s">
        <v>132</v>
      </c>
    </row>
    <row r="182" spans="3:45" ht="24" customHeight="1">
      <c r="C182" s="112" t="s">
        <v>91</v>
      </c>
      <c r="D182" s="58">
        <v>7.3</v>
      </c>
      <c r="E182" s="59">
        <v>15</v>
      </c>
      <c r="F182" s="158">
        <v>-5.4</v>
      </c>
      <c r="G182" s="171">
        <v>-1.8</v>
      </c>
      <c r="H182" s="169">
        <v>1.2</v>
      </c>
      <c r="I182" s="268" t="s">
        <v>12</v>
      </c>
      <c r="J182" s="311">
        <v>12.9</v>
      </c>
      <c r="K182" s="60">
        <v>16.5</v>
      </c>
      <c r="L182" s="328">
        <v>9.9</v>
      </c>
      <c r="M182" s="528">
        <v>18</v>
      </c>
      <c r="N182" s="529">
        <v>15</v>
      </c>
      <c r="O182" s="529">
        <v>2</v>
      </c>
      <c r="P182" s="334">
        <v>-12</v>
      </c>
      <c r="Q182" s="311">
        <v>100.1</v>
      </c>
      <c r="R182" s="188">
        <v>0.29999999999999716</v>
      </c>
      <c r="S182" s="137">
        <v>99.8</v>
      </c>
      <c r="T182" s="40">
        <v>0.5999999999999943</v>
      </c>
      <c r="U182" s="65">
        <v>0.2</v>
      </c>
      <c r="V182" s="303">
        <v>0.3</v>
      </c>
      <c r="W182" s="213">
        <f>SUM(W223:W225)</f>
        <v>15777.728</v>
      </c>
      <c r="X182" s="188">
        <f t="shared" si="9"/>
        <v>4.314374937745001</v>
      </c>
      <c r="Y182" s="213">
        <f>SUM(Y223:Y225)</f>
        <v>13687.121</v>
      </c>
      <c r="Z182" s="85">
        <f t="shared" si="10"/>
        <v>14.30952053113839</v>
      </c>
      <c r="AA182" s="222">
        <v>4094.7</v>
      </c>
      <c r="AB182" s="70">
        <f t="shared" si="11"/>
        <v>-9.846099649926245</v>
      </c>
      <c r="AC182" s="112" t="s">
        <v>91</v>
      </c>
      <c r="AD182" s="288">
        <v>1.6</v>
      </c>
      <c r="AE182" s="169">
        <v>2.3</v>
      </c>
      <c r="AF182" s="722"/>
      <c r="AG182" s="245">
        <f>AG225</f>
        <v>1.165</v>
      </c>
      <c r="AH182" s="136">
        <v>11584.01</v>
      </c>
      <c r="AI182" s="252">
        <f>AI225</f>
        <v>110.36</v>
      </c>
      <c r="AJ182" s="535">
        <f>AJ225</f>
        <v>133.23</v>
      </c>
      <c r="AK182" s="288">
        <v>1.7</v>
      </c>
      <c r="AL182" s="169">
        <v>-0.09980039920161232</v>
      </c>
      <c r="AM182" s="169">
        <v>0</v>
      </c>
      <c r="AN182" s="169">
        <v>-0.05237815489658715</v>
      </c>
      <c r="AO182" s="198">
        <v>56.5</v>
      </c>
      <c r="AP182" s="277">
        <v>2.8</v>
      </c>
      <c r="AQ182" s="169">
        <v>10.1</v>
      </c>
      <c r="AR182" s="263">
        <v>2.5</v>
      </c>
      <c r="AS182" s="112" t="s">
        <v>91</v>
      </c>
    </row>
    <row r="183" spans="3:45" ht="24" customHeight="1">
      <c r="C183" s="112" t="s">
        <v>92</v>
      </c>
      <c r="D183" s="58">
        <v>9.6</v>
      </c>
      <c r="E183" s="59">
        <v>8.8</v>
      </c>
      <c r="F183" s="158">
        <v>10.5</v>
      </c>
      <c r="G183" s="171">
        <v>5.8</v>
      </c>
      <c r="H183" s="169">
        <v>1.3</v>
      </c>
      <c r="I183" s="268" t="s">
        <v>12</v>
      </c>
      <c r="J183" s="311">
        <v>6.6</v>
      </c>
      <c r="K183" s="60">
        <v>2.7</v>
      </c>
      <c r="L183" s="328">
        <v>17.7</v>
      </c>
      <c r="M183" s="528">
        <v>19</v>
      </c>
      <c r="N183" s="529">
        <v>15</v>
      </c>
      <c r="O183" s="529">
        <v>3</v>
      </c>
      <c r="P183" s="336">
        <v>-11</v>
      </c>
      <c r="Q183" s="58">
        <v>99.7</v>
      </c>
      <c r="R183" s="188">
        <v>-0.4000000000000057</v>
      </c>
      <c r="S183" s="137">
        <v>101.7</v>
      </c>
      <c r="T183" s="40">
        <v>1.9000000000000057</v>
      </c>
      <c r="U183" s="102">
        <v>0.4</v>
      </c>
      <c r="V183" s="303">
        <v>0.2</v>
      </c>
      <c r="W183" s="213">
        <f>SUM(W226:W228)</f>
        <v>16683.882</v>
      </c>
      <c r="X183" s="188">
        <f t="shared" si="9"/>
        <v>7.369514729205491</v>
      </c>
      <c r="Y183" s="213">
        <f>SUM(Y226:Y228)</f>
        <v>14770.756000000001</v>
      </c>
      <c r="Z183" s="85">
        <f t="shared" si="10"/>
        <v>17.005871303322024</v>
      </c>
      <c r="AA183" s="222">
        <v>4749.2</v>
      </c>
      <c r="AB183" s="70">
        <f t="shared" si="11"/>
        <v>-1.5301679452622778</v>
      </c>
      <c r="AC183" s="112" t="s">
        <v>92</v>
      </c>
      <c r="AD183" s="288">
        <v>1.8</v>
      </c>
      <c r="AE183" s="169">
        <v>1.4</v>
      </c>
      <c r="AF183" s="722"/>
      <c r="AG183" s="245">
        <v>1.475</v>
      </c>
      <c r="AH183" s="136">
        <v>13574.3</v>
      </c>
      <c r="AI183" s="252">
        <f>AI228</f>
        <v>113.26</v>
      </c>
      <c r="AJ183" s="535">
        <f>AJ228</f>
        <v>136.19</v>
      </c>
      <c r="AK183" s="288">
        <v>1.7</v>
      </c>
      <c r="AL183" s="169">
        <v>-0.2991026919242188</v>
      </c>
      <c r="AM183" s="169">
        <v>-0.19960079840319622</v>
      </c>
      <c r="AN183" s="169">
        <v>-0.20605933672415233</v>
      </c>
      <c r="AO183" s="198">
        <v>66.24</v>
      </c>
      <c r="AP183" s="277">
        <v>4.5</v>
      </c>
      <c r="AQ183" s="169">
        <v>9.8</v>
      </c>
      <c r="AR183" s="263">
        <v>2.5</v>
      </c>
      <c r="AS183" s="112" t="s">
        <v>92</v>
      </c>
    </row>
    <row r="184" spans="3:45" ht="24" customHeight="1">
      <c r="C184" s="111" t="s">
        <v>93</v>
      </c>
      <c r="D184" s="96">
        <v>9.5</v>
      </c>
      <c r="E184" s="97">
        <v>14.3</v>
      </c>
      <c r="F184" s="159">
        <v>0</v>
      </c>
      <c r="G184" s="173">
        <v>1</v>
      </c>
      <c r="H184" s="172">
        <v>4</v>
      </c>
      <c r="I184" s="269" t="s">
        <v>12</v>
      </c>
      <c r="J184" s="326">
        <v>11.1</v>
      </c>
      <c r="K184" s="95">
        <v>17.9</v>
      </c>
      <c r="L184" s="327">
        <v>-1.3</v>
      </c>
      <c r="M184" s="530">
        <v>21</v>
      </c>
      <c r="N184" s="531">
        <v>17</v>
      </c>
      <c r="O184" s="531">
        <v>7</v>
      </c>
      <c r="P184" s="335">
        <v>-7</v>
      </c>
      <c r="Q184" s="326">
        <v>100.9</v>
      </c>
      <c r="R184" s="196">
        <v>1.2</v>
      </c>
      <c r="S184" s="138">
        <v>100.9</v>
      </c>
      <c r="T184" s="94">
        <v>-0.7999999999999972</v>
      </c>
      <c r="U184" s="133">
        <v>1.1</v>
      </c>
      <c r="V184" s="302">
        <v>1.1</v>
      </c>
      <c r="W184" s="214">
        <f>SUM(W229:W231)</f>
        <v>18161.213</v>
      </c>
      <c r="X184" s="189">
        <f t="shared" si="9"/>
        <v>13.353338818504113</v>
      </c>
      <c r="Y184" s="214">
        <f>SUM(Y229:Y231)</f>
        <v>15840.622000000001</v>
      </c>
      <c r="Z184" s="99">
        <f t="shared" si="10"/>
        <v>20.57831034166719</v>
      </c>
      <c r="AA184" s="226">
        <v>4754.5</v>
      </c>
      <c r="AB184" s="99">
        <f t="shared" si="11"/>
        <v>13.63256136325613</v>
      </c>
      <c r="AC184" s="111" t="s">
        <v>93</v>
      </c>
      <c r="AD184" s="289">
        <v>2</v>
      </c>
      <c r="AE184" s="172">
        <v>1.8</v>
      </c>
      <c r="AF184" s="722"/>
      <c r="AG184" s="246">
        <v>1.47</v>
      </c>
      <c r="AH184" s="249">
        <v>16111.43</v>
      </c>
      <c r="AI184" s="253">
        <f>AI231</f>
        <v>117.47</v>
      </c>
      <c r="AJ184" s="536">
        <f>AJ231</f>
        <v>139.36</v>
      </c>
      <c r="AK184" s="289">
        <v>2.2</v>
      </c>
      <c r="AL184" s="172">
        <v>-0.6951340615690214</v>
      </c>
      <c r="AM184" s="172">
        <v>-0.09980039920161232</v>
      </c>
      <c r="AN184" s="172">
        <v>-0.30336436039006287</v>
      </c>
      <c r="AO184" s="270">
        <v>61.04</v>
      </c>
      <c r="AP184" s="278">
        <v>1.2</v>
      </c>
      <c r="AQ184" s="172">
        <v>9.9</v>
      </c>
      <c r="AR184" s="264">
        <v>2</v>
      </c>
      <c r="AS184" s="111" t="s">
        <v>93</v>
      </c>
    </row>
    <row r="185" spans="3:45" ht="24" customHeight="1">
      <c r="C185" s="110" t="s">
        <v>133</v>
      </c>
      <c r="D185" s="58">
        <v>13.9</v>
      </c>
      <c r="E185" s="59">
        <v>13</v>
      </c>
      <c r="F185" s="158">
        <v>13.1</v>
      </c>
      <c r="G185" s="171">
        <v>0.3</v>
      </c>
      <c r="H185" s="169">
        <v>-0.7000000000000028</v>
      </c>
      <c r="I185" s="268" t="s">
        <v>12</v>
      </c>
      <c r="J185" s="311">
        <v>4.1</v>
      </c>
      <c r="K185" s="60">
        <v>19</v>
      </c>
      <c r="L185" s="328">
        <v>-7.5</v>
      </c>
      <c r="M185" s="528">
        <v>20</v>
      </c>
      <c r="N185" s="529">
        <v>18</v>
      </c>
      <c r="O185" s="529">
        <v>7</v>
      </c>
      <c r="P185" s="336">
        <v>-9</v>
      </c>
      <c r="Q185" s="288">
        <v>102.1</v>
      </c>
      <c r="R185" s="161">
        <v>1.2</v>
      </c>
      <c r="S185" s="65">
        <v>101.6</v>
      </c>
      <c r="T185" s="40">
        <v>0.7000000000000028</v>
      </c>
      <c r="U185" s="102">
        <v>0.2</v>
      </c>
      <c r="V185" s="300">
        <v>0.28544243577546524</v>
      </c>
      <c r="W185" s="213">
        <f>SUM(W232:W234)</f>
        <v>17667.334000000003</v>
      </c>
      <c r="X185" s="188">
        <f t="shared" si="9"/>
        <v>17.518038282072695</v>
      </c>
      <c r="Y185" s="213">
        <f>SUM(Y232:Y234)</f>
        <v>16212.793</v>
      </c>
      <c r="Z185" s="85">
        <f t="shared" si="10"/>
        <v>28.155314557216258</v>
      </c>
      <c r="AA185" s="222">
        <v>5524.8</v>
      </c>
      <c r="AB185" s="108">
        <f t="shared" si="11"/>
        <v>18.540133456347775</v>
      </c>
      <c r="AC185" s="126" t="s">
        <v>216</v>
      </c>
      <c r="AD185" s="288">
        <v>1.7</v>
      </c>
      <c r="AE185" s="169">
        <v>0.8</v>
      </c>
      <c r="AF185" s="722"/>
      <c r="AG185" s="245">
        <v>1.77</v>
      </c>
      <c r="AH185" s="136">
        <v>17060</v>
      </c>
      <c r="AI185" s="252">
        <f>AI234</f>
        <v>117.46</v>
      </c>
      <c r="AJ185" s="535">
        <f>AJ234</f>
        <v>142.52</v>
      </c>
      <c r="AK185" s="288">
        <v>2.8</v>
      </c>
      <c r="AL185" s="169">
        <v>-0.09999999999999432</v>
      </c>
      <c r="AM185" s="169">
        <v>0</v>
      </c>
      <c r="AN185" s="169">
        <v>-0.5362129969157365</v>
      </c>
      <c r="AO185" s="198">
        <v>66.6</v>
      </c>
      <c r="AP185" s="277">
        <v>4.8</v>
      </c>
      <c r="AQ185" s="169">
        <v>10.4</v>
      </c>
      <c r="AR185" s="263">
        <v>3.3</v>
      </c>
      <c r="AS185" s="110" t="s">
        <v>133</v>
      </c>
    </row>
    <row r="186" spans="3:45" ht="24" customHeight="1">
      <c r="C186" s="110" t="s">
        <v>176</v>
      </c>
      <c r="D186" s="58">
        <v>16.6</v>
      </c>
      <c r="E186" s="59">
        <v>10.4</v>
      </c>
      <c r="F186" s="158">
        <v>28.5</v>
      </c>
      <c r="G186" s="174">
        <v>7.2</v>
      </c>
      <c r="H186" s="169">
        <v>4.2</v>
      </c>
      <c r="I186" s="268" t="s">
        <v>12</v>
      </c>
      <c r="J186" s="311">
        <v>10.1</v>
      </c>
      <c r="K186" s="60">
        <v>17.8</v>
      </c>
      <c r="L186" s="328">
        <v>-6.5</v>
      </c>
      <c r="M186" s="528">
        <v>21</v>
      </c>
      <c r="N186" s="529">
        <v>20</v>
      </c>
      <c r="O186" s="529">
        <v>7</v>
      </c>
      <c r="P186" s="334">
        <v>-6</v>
      </c>
      <c r="Q186" s="58">
        <v>103.9</v>
      </c>
      <c r="R186" s="161">
        <v>1.8</v>
      </c>
      <c r="S186" s="65">
        <v>102</v>
      </c>
      <c r="T186" s="40">
        <v>0.4000000000000057</v>
      </c>
      <c r="U186" s="102">
        <v>0.6</v>
      </c>
      <c r="V186" s="300">
        <v>0.7590132827324396</v>
      </c>
      <c r="W186" s="213">
        <f>SUM(W235:W237)</f>
        <v>18103.02</v>
      </c>
      <c r="X186" s="188">
        <f t="shared" si="9"/>
        <v>14.737812693944278</v>
      </c>
      <c r="Y186" s="213">
        <f>SUM(Y235:Y237)</f>
        <v>16336.319</v>
      </c>
      <c r="Z186" s="85">
        <f t="shared" si="10"/>
        <v>19.355407174379494</v>
      </c>
      <c r="AA186" s="222">
        <f>SUM(AA235:AA237)</f>
        <v>3973.7</v>
      </c>
      <c r="AB186" s="70">
        <f t="shared" si="11"/>
        <v>-2.955039441228905</v>
      </c>
      <c r="AC186" s="110" t="s">
        <v>176</v>
      </c>
      <c r="AD186" s="288">
        <v>1.4</v>
      </c>
      <c r="AE186" s="169">
        <v>-12.9</v>
      </c>
      <c r="AF186" s="23"/>
      <c r="AG186" s="245">
        <v>1.92</v>
      </c>
      <c r="AH186" s="136">
        <v>15505.18</v>
      </c>
      <c r="AI186" s="252">
        <f>AI237</f>
        <v>114.65</v>
      </c>
      <c r="AJ186" s="535">
        <f>AJ237</f>
        <v>145.77</v>
      </c>
      <c r="AK186" s="288">
        <v>2.2</v>
      </c>
      <c r="AL186" s="169">
        <v>0.19980019980019392</v>
      </c>
      <c r="AM186" s="169">
        <v>0</v>
      </c>
      <c r="AN186" s="169">
        <v>-0.4199221450548123</v>
      </c>
      <c r="AO186" s="198">
        <v>73.8</v>
      </c>
      <c r="AP186" s="277">
        <v>2.4</v>
      </c>
      <c r="AQ186" s="169">
        <v>11.5</v>
      </c>
      <c r="AR186" s="263">
        <v>4</v>
      </c>
      <c r="AS186" s="110" t="s">
        <v>176</v>
      </c>
    </row>
    <row r="187" spans="3:45" ht="24" customHeight="1">
      <c r="C187" s="110" t="s">
        <v>183</v>
      </c>
      <c r="D187" s="58">
        <v>12</v>
      </c>
      <c r="E187" s="59">
        <v>9.9</v>
      </c>
      <c r="F187" s="158">
        <v>17.1</v>
      </c>
      <c r="G187" s="175">
        <v>-8.6</v>
      </c>
      <c r="H187" s="169">
        <v>-1.5999999999999943</v>
      </c>
      <c r="I187" s="268" t="s">
        <v>12</v>
      </c>
      <c r="J187" s="311">
        <v>15.5</v>
      </c>
      <c r="K187" s="60">
        <v>18.1</v>
      </c>
      <c r="L187" s="328">
        <v>1.2</v>
      </c>
      <c r="M187" s="528">
        <v>24</v>
      </c>
      <c r="N187" s="529">
        <v>20</v>
      </c>
      <c r="O187" s="529">
        <v>6</v>
      </c>
      <c r="P187" s="336">
        <v>-8</v>
      </c>
      <c r="Q187" s="58">
        <v>105</v>
      </c>
      <c r="R187" s="161">
        <v>1.0999999999999943</v>
      </c>
      <c r="S187" s="137">
        <v>101.7</v>
      </c>
      <c r="T187" s="40">
        <v>-0.29999999999999716</v>
      </c>
      <c r="U187" s="65">
        <v>-0.4</v>
      </c>
      <c r="V187" s="300">
        <v>-0.09416195856874765</v>
      </c>
      <c r="W187" s="213">
        <f>SUM(W238:W240)</f>
        <v>19289.577</v>
      </c>
      <c r="X187" s="188">
        <f t="shared" si="9"/>
        <v>15.618037816378688</v>
      </c>
      <c r="Y187" s="213">
        <f>SUM(Y238:Y240)</f>
        <v>17239.942</v>
      </c>
      <c r="Z187" s="85">
        <f t="shared" si="10"/>
        <v>16.71672052534072</v>
      </c>
      <c r="AA187" s="222">
        <v>5292.7</v>
      </c>
      <c r="AB187" s="70">
        <f t="shared" si="11"/>
        <v>11.44403267918807</v>
      </c>
      <c r="AC187" s="110" t="s">
        <v>183</v>
      </c>
      <c r="AD187" s="288">
        <v>0.5</v>
      </c>
      <c r="AE187" s="169">
        <v>-19.7</v>
      </c>
      <c r="AF187" s="23"/>
      <c r="AG187" s="245">
        <v>1.67</v>
      </c>
      <c r="AH187" s="136">
        <v>16127.58</v>
      </c>
      <c r="AI187" s="252">
        <f>AI240</f>
        <v>118.03</v>
      </c>
      <c r="AJ187" s="535">
        <f>AJ240</f>
        <v>149.57</v>
      </c>
      <c r="AK187" s="288">
        <v>2.6</v>
      </c>
      <c r="AL187" s="169">
        <v>0.5999999999999943</v>
      </c>
      <c r="AM187" s="169">
        <v>0.29999999999998295</v>
      </c>
      <c r="AN187" s="169">
        <v>-0.3435967426494386</v>
      </c>
      <c r="AO187" s="198">
        <v>62.91</v>
      </c>
      <c r="AP187" s="277">
        <v>1.1</v>
      </c>
      <c r="AQ187" s="169">
        <v>10.6</v>
      </c>
      <c r="AR187" s="263">
        <v>2.3</v>
      </c>
      <c r="AS187" s="110" t="s">
        <v>183</v>
      </c>
    </row>
    <row r="188" spans="3:45" s="7" customFormat="1" ht="24" customHeight="1">
      <c r="C188" s="111" t="s">
        <v>93</v>
      </c>
      <c r="D188" s="96">
        <v>16.8</v>
      </c>
      <c r="E188" s="97">
        <v>9.2</v>
      </c>
      <c r="F188" s="159">
        <v>35.1</v>
      </c>
      <c r="G188" s="176">
        <v>-0.3</v>
      </c>
      <c r="H188" s="172">
        <v>1.7</v>
      </c>
      <c r="I188" s="269" t="s">
        <v>12</v>
      </c>
      <c r="J188" s="326">
        <v>8.3</v>
      </c>
      <c r="K188" s="95">
        <v>8.9</v>
      </c>
      <c r="L188" s="94" t="s">
        <v>204</v>
      </c>
      <c r="M188" s="320">
        <v>25</v>
      </c>
      <c r="N188" s="67">
        <v>22</v>
      </c>
      <c r="O188" s="67">
        <v>12</v>
      </c>
      <c r="P188" s="335">
        <v>-4</v>
      </c>
      <c r="Q188" s="96">
        <v>106.3</v>
      </c>
      <c r="R188" s="196">
        <v>1.2</v>
      </c>
      <c r="S188" s="138">
        <v>104.3</v>
      </c>
      <c r="T188" s="94">
        <v>2.5999999999999943</v>
      </c>
      <c r="U188" s="133">
        <v>0.9</v>
      </c>
      <c r="V188" s="301">
        <v>0.8482563619227221</v>
      </c>
      <c r="W188" s="214">
        <f>SUM(W241:W243)</f>
        <v>20186.244</v>
      </c>
      <c r="X188" s="189">
        <f aca="true" t="shared" si="12" ref="X188:X193">+W188/W184*100-100</f>
        <v>11.150306975640873</v>
      </c>
      <c r="Y188" s="214">
        <f>SUM(Y241:Y243)</f>
        <v>17555.238</v>
      </c>
      <c r="Z188" s="182">
        <f aca="true" t="shared" si="13" ref="Z188:Z193">+Y188/Y184*100-100</f>
        <v>10.824170919551008</v>
      </c>
      <c r="AA188" s="221">
        <f>SUM(AA241:AA243)</f>
        <v>5057.6</v>
      </c>
      <c r="AB188" s="99">
        <f t="shared" si="11"/>
        <v>6.375013145441173</v>
      </c>
      <c r="AC188" s="111" t="s">
        <v>165</v>
      </c>
      <c r="AD188" s="289">
        <v>0.7</v>
      </c>
      <c r="AE188" s="172">
        <v>-21.2</v>
      </c>
      <c r="AF188" s="23"/>
      <c r="AG188" s="246">
        <v>1.675</v>
      </c>
      <c r="AH188" s="249">
        <v>17225.83</v>
      </c>
      <c r="AI188" s="252">
        <f>AI243</f>
        <v>118.9</v>
      </c>
      <c r="AJ188" s="535">
        <f>AJ243</f>
        <v>156.67</v>
      </c>
      <c r="AK188" s="289">
        <v>1.9</v>
      </c>
      <c r="AL188" s="172">
        <v>0.29999999999998295</v>
      </c>
      <c r="AM188" s="172">
        <v>0.09990009990011117</v>
      </c>
      <c r="AN188" s="172">
        <v>-0.2254762485091959</v>
      </c>
      <c r="AO188" s="270">
        <v>61.05</v>
      </c>
      <c r="AP188" s="278">
        <v>2.1</v>
      </c>
      <c r="AQ188" s="172">
        <v>10.4</v>
      </c>
      <c r="AR188" s="264">
        <v>3.4</v>
      </c>
      <c r="AS188" s="111" t="s">
        <v>93</v>
      </c>
    </row>
    <row r="189" spans="3:45" s="7" customFormat="1" ht="24" customHeight="1">
      <c r="C189" s="126" t="s">
        <v>197</v>
      </c>
      <c r="D189" s="58">
        <v>13.6</v>
      </c>
      <c r="E189" s="59">
        <v>8.3</v>
      </c>
      <c r="F189" s="158">
        <v>30.4</v>
      </c>
      <c r="G189" s="175">
        <v>-0.2</v>
      </c>
      <c r="H189" s="169">
        <v>-0.29999999999999716</v>
      </c>
      <c r="I189" s="268" t="s">
        <v>12</v>
      </c>
      <c r="J189" s="311">
        <v>7.4</v>
      </c>
      <c r="K189" s="60">
        <v>7</v>
      </c>
      <c r="L189" s="328">
        <v>5.3</v>
      </c>
      <c r="M189" s="184">
        <v>23</v>
      </c>
      <c r="N189" s="63">
        <v>22</v>
      </c>
      <c r="O189" s="63">
        <v>8</v>
      </c>
      <c r="P189" s="334">
        <v>-6</v>
      </c>
      <c r="Q189" s="58">
        <v>105.8</v>
      </c>
      <c r="R189" s="162">
        <v>-0.5</v>
      </c>
      <c r="S189" s="116">
        <v>103.3</v>
      </c>
      <c r="T189" s="109">
        <v>-1</v>
      </c>
      <c r="U189" s="102">
        <v>0.1</v>
      </c>
      <c r="V189" s="300">
        <v>0</v>
      </c>
      <c r="W189" s="213">
        <f>SUM(W244:W246)</f>
        <v>19881.746</v>
      </c>
      <c r="X189" s="188">
        <f t="shared" si="12"/>
        <v>12.533934095546044</v>
      </c>
      <c r="Y189" s="213">
        <f>SUM(Y244:Y246)</f>
        <v>17315.846</v>
      </c>
      <c r="Z189" s="85">
        <f t="shared" si="13"/>
        <v>6.803596394526238</v>
      </c>
      <c r="AA189" s="222">
        <f>SUM(AA244:AA246)</f>
        <v>6829.8</v>
      </c>
      <c r="AB189" s="70">
        <f t="shared" si="11"/>
        <v>23.62076455256299</v>
      </c>
      <c r="AC189" s="126" t="s">
        <v>217</v>
      </c>
      <c r="AD189" s="288">
        <v>1</v>
      </c>
      <c r="AE189" s="169">
        <v>-20.5</v>
      </c>
      <c r="AF189" s="23"/>
      <c r="AG189" s="245">
        <v>1.65</v>
      </c>
      <c r="AH189" s="136">
        <v>17287.65</v>
      </c>
      <c r="AI189" s="252">
        <f>AI246</f>
        <v>118.03</v>
      </c>
      <c r="AJ189" s="535">
        <f>AJ246</f>
        <v>157.19</v>
      </c>
      <c r="AK189" s="288">
        <v>1.4</v>
      </c>
      <c r="AL189" s="169">
        <v>-0.10010010010010717</v>
      </c>
      <c r="AM189" s="169">
        <v>-0.10030090270812764</v>
      </c>
      <c r="AN189" s="169">
        <v>-0.2507793060434409</v>
      </c>
      <c r="AO189" s="198">
        <v>65.87</v>
      </c>
      <c r="AP189" s="277">
        <v>0.6</v>
      </c>
      <c r="AQ189" s="169">
        <v>11.7</v>
      </c>
      <c r="AR189" s="263">
        <v>3.2</v>
      </c>
      <c r="AS189" s="110" t="s">
        <v>197</v>
      </c>
    </row>
    <row r="190" spans="3:45" s="7" customFormat="1" ht="24" customHeight="1">
      <c r="C190" s="110" t="s">
        <v>211</v>
      </c>
      <c r="D190" s="58">
        <v>-4.9</v>
      </c>
      <c r="E190" s="59">
        <v>2.5</v>
      </c>
      <c r="F190" s="158">
        <v>-19.9</v>
      </c>
      <c r="G190" s="175">
        <v>-1.6</v>
      </c>
      <c r="H190" s="169">
        <v>1.2</v>
      </c>
      <c r="I190" s="268" t="s">
        <v>12</v>
      </c>
      <c r="J190" s="311">
        <v>12</v>
      </c>
      <c r="K190" s="60">
        <v>14</v>
      </c>
      <c r="L190" s="328">
        <v>13.5</v>
      </c>
      <c r="M190" s="184">
        <v>23</v>
      </c>
      <c r="N190" s="63">
        <v>22</v>
      </c>
      <c r="O190" s="63">
        <v>6</v>
      </c>
      <c r="P190" s="334">
        <v>-7</v>
      </c>
      <c r="Q190" s="58">
        <v>106.4</v>
      </c>
      <c r="R190" s="161">
        <v>0.5999999999999943</v>
      </c>
      <c r="S190" s="116">
        <v>103.1</v>
      </c>
      <c r="T190" s="40">
        <v>-0.20000000000000284</v>
      </c>
      <c r="U190" s="102">
        <v>0.7</v>
      </c>
      <c r="V190" s="303">
        <v>0.3</v>
      </c>
      <c r="W190" s="213">
        <f>SUM(W247:W249)</f>
        <v>20487.391</v>
      </c>
      <c r="X190" s="188">
        <f t="shared" si="12"/>
        <v>13.171122829229589</v>
      </c>
      <c r="Y190" s="213">
        <f>SUM(Y247:Y249)</f>
        <v>17942.834</v>
      </c>
      <c r="Z190" s="85">
        <f t="shared" si="13"/>
        <v>9.834008505832912</v>
      </c>
      <c r="AA190" s="222">
        <f>SUM(AA247:AA249)</f>
        <v>5604.1</v>
      </c>
      <c r="AB190" s="70">
        <f t="shared" si="11"/>
        <v>41.02977074263282</v>
      </c>
      <c r="AC190" s="110" t="s">
        <v>176</v>
      </c>
      <c r="AD190" s="288">
        <v>1.5</v>
      </c>
      <c r="AE190" s="169">
        <v>-7.6</v>
      </c>
      <c r="AF190" s="23"/>
      <c r="AG190" s="245">
        <f>AG249</f>
        <v>1.91</v>
      </c>
      <c r="AH190" s="136">
        <f>AH249</f>
        <v>18138</v>
      </c>
      <c r="AI190" s="252">
        <f>AI249</f>
        <v>123.47</v>
      </c>
      <c r="AJ190" s="535">
        <f>AJ249</f>
        <v>166.02</v>
      </c>
      <c r="AK190" s="288">
        <v>1.7</v>
      </c>
      <c r="AL190" s="169">
        <v>-0.06646726487204546</v>
      </c>
      <c r="AM190" s="169">
        <v>-0.0666000666000599</v>
      </c>
      <c r="AN190" s="169">
        <v>-0.2507289383043201</v>
      </c>
      <c r="AO190" s="198">
        <f>AO249</f>
        <v>70.68</v>
      </c>
      <c r="AP190" s="277">
        <v>3.8</v>
      </c>
      <c r="AQ190" s="169">
        <v>11.9</v>
      </c>
      <c r="AR190" s="263">
        <v>1.5</v>
      </c>
      <c r="AS190" s="110" t="s">
        <v>211</v>
      </c>
    </row>
    <row r="191" spans="3:45" s="7" customFormat="1" ht="24" customHeight="1">
      <c r="C191" s="112" t="s">
        <v>92</v>
      </c>
      <c r="D191" s="58">
        <v>-1.2</v>
      </c>
      <c r="E191" s="59">
        <v>6.8</v>
      </c>
      <c r="F191" s="158">
        <v>-11.7</v>
      </c>
      <c r="G191" s="175">
        <v>1.4</v>
      </c>
      <c r="H191" s="169">
        <v>1.3</v>
      </c>
      <c r="I191" s="268" t="s">
        <v>12</v>
      </c>
      <c r="J191" s="311">
        <v>-0.7</v>
      </c>
      <c r="K191" s="60">
        <v>1.3</v>
      </c>
      <c r="L191" s="328">
        <v>3.9</v>
      </c>
      <c r="M191" s="184">
        <v>23</v>
      </c>
      <c r="N191" s="63">
        <v>20</v>
      </c>
      <c r="O191" s="63">
        <v>1</v>
      </c>
      <c r="P191" s="334">
        <v>-10</v>
      </c>
      <c r="Q191" s="58">
        <v>108.2</v>
      </c>
      <c r="R191" s="161">
        <v>1.7</v>
      </c>
      <c r="S191" s="116">
        <v>104.2</v>
      </c>
      <c r="T191" s="40">
        <v>1.0999999999999943</v>
      </c>
      <c r="U191" s="65">
        <v>0.1</v>
      </c>
      <c r="V191" s="300">
        <v>0.1</v>
      </c>
      <c r="W191" s="213">
        <f>SUM(W250:W252)</f>
        <v>21353.255999999998</v>
      </c>
      <c r="X191" s="188">
        <f t="shared" si="12"/>
        <v>10.698415004123717</v>
      </c>
      <c r="Y191" s="213">
        <f>SUM(Y250:Y252)</f>
        <v>18318.975</v>
      </c>
      <c r="Z191" s="85">
        <f t="shared" si="13"/>
        <v>6.258913168037324</v>
      </c>
      <c r="AA191" s="222">
        <f>SUM(AA250:AA252)</f>
        <v>6858.5</v>
      </c>
      <c r="AB191" s="70">
        <f>AA191/AA187*100-100</f>
        <v>29.58414419861319</v>
      </c>
      <c r="AC191" s="110" t="s">
        <v>183</v>
      </c>
      <c r="AD191" s="288">
        <v>1.9</v>
      </c>
      <c r="AE191" s="169">
        <v>-0.3</v>
      </c>
      <c r="AF191" s="23"/>
      <c r="AG191" s="245">
        <f>AG252</f>
        <v>1.675</v>
      </c>
      <c r="AH191" s="136">
        <f>AH252</f>
        <v>16785.69</v>
      </c>
      <c r="AI191" s="252">
        <f>AI252</f>
        <v>115.25</v>
      </c>
      <c r="AJ191" s="535">
        <f>AJ252</f>
        <v>163.31</v>
      </c>
      <c r="AK191" s="288">
        <v>1.6</v>
      </c>
      <c r="AL191" s="169">
        <v>-0.2</v>
      </c>
      <c r="AM191" s="169">
        <v>-0.1</v>
      </c>
      <c r="AN191" s="169">
        <v>-0.2</v>
      </c>
      <c r="AO191" s="198">
        <f>AO252</f>
        <v>81.66</v>
      </c>
      <c r="AP191" s="277">
        <v>4.9</v>
      </c>
      <c r="AQ191" s="169">
        <v>11.5</v>
      </c>
      <c r="AR191" s="263">
        <v>2.7</v>
      </c>
      <c r="AS191" s="112" t="s">
        <v>92</v>
      </c>
    </row>
    <row r="192" spans="3:45" s="7" customFormat="1" ht="24" customHeight="1">
      <c r="C192" s="113" t="s">
        <v>93</v>
      </c>
      <c r="D192" s="96">
        <v>-7.7</v>
      </c>
      <c r="E192" s="97">
        <v>-7.5</v>
      </c>
      <c r="F192" s="159">
        <v>-5.9</v>
      </c>
      <c r="G192" s="176">
        <v>0.6</v>
      </c>
      <c r="H192" s="172">
        <v>-1</v>
      </c>
      <c r="I192" s="269" t="s">
        <v>12</v>
      </c>
      <c r="J192" s="326">
        <v>-4.5</v>
      </c>
      <c r="K192" s="95">
        <v>-1.7</v>
      </c>
      <c r="L192" s="327">
        <v>-5.7</v>
      </c>
      <c r="M192" s="320">
        <v>19</v>
      </c>
      <c r="N192" s="67">
        <v>16</v>
      </c>
      <c r="O192" s="67">
        <v>2</v>
      </c>
      <c r="P192" s="335">
        <v>-12</v>
      </c>
      <c r="Q192" s="96">
        <v>109.2</v>
      </c>
      <c r="R192" s="196">
        <v>0.9000000000000057</v>
      </c>
      <c r="S192" s="496">
        <v>105.5</v>
      </c>
      <c r="T192" s="94">
        <v>1.2</v>
      </c>
      <c r="U192" s="191">
        <v>-0.1</v>
      </c>
      <c r="V192" s="301">
        <v>-0.1</v>
      </c>
      <c r="W192" s="214">
        <f>SUM(W253:W255)</f>
        <v>22209.045000000002</v>
      </c>
      <c r="X192" s="189">
        <f t="shared" si="12"/>
        <v>10.020690327531966</v>
      </c>
      <c r="Y192" s="214">
        <f>SUM(Y253:Y255)</f>
        <v>19558.267</v>
      </c>
      <c r="Z192" s="182">
        <f t="shared" si="13"/>
        <v>11.4098652493347</v>
      </c>
      <c r="AA192" s="221">
        <f>SUM(AA253:AA255)</f>
        <v>5501.4</v>
      </c>
      <c r="AB192" s="94">
        <f>AA192/AA188*100-100</f>
        <v>8.774913002214475</v>
      </c>
      <c r="AC192" s="111" t="s">
        <v>165</v>
      </c>
      <c r="AD192" s="289">
        <v>2</v>
      </c>
      <c r="AE192" s="172">
        <v>0.6</v>
      </c>
      <c r="AF192" s="455"/>
      <c r="AG192" s="246">
        <f>AG255</f>
        <v>1.5</v>
      </c>
      <c r="AH192" s="249">
        <f>AH255</f>
        <v>15307.78</v>
      </c>
      <c r="AI192" s="252">
        <f>AI255</f>
        <v>113.1</v>
      </c>
      <c r="AJ192" s="535">
        <f>AJ255</f>
        <v>165.68</v>
      </c>
      <c r="AK192" s="289">
        <v>2.4</v>
      </c>
      <c r="AL192" s="172">
        <v>0.43</v>
      </c>
      <c r="AM192" s="172">
        <v>0.53</v>
      </c>
      <c r="AN192" s="172">
        <v>0.03</v>
      </c>
      <c r="AO192" s="270">
        <f>AO255</f>
        <v>95.98</v>
      </c>
      <c r="AP192" s="278">
        <v>0.6</v>
      </c>
      <c r="AQ192" s="172">
        <v>11.2</v>
      </c>
      <c r="AR192" s="264">
        <v>1.3</v>
      </c>
      <c r="AS192" s="113" t="s">
        <v>93</v>
      </c>
    </row>
    <row r="193" spans="3:45" ht="24" customHeight="1">
      <c r="C193" s="110" t="s">
        <v>258</v>
      </c>
      <c r="D193" s="58">
        <v>-4.9</v>
      </c>
      <c r="E193" s="59">
        <v>-2.5</v>
      </c>
      <c r="F193" s="158">
        <v>-5.6</v>
      </c>
      <c r="G193" s="175">
        <v>2.2</v>
      </c>
      <c r="H193" s="169">
        <v>-3.9</v>
      </c>
      <c r="I193" s="296"/>
      <c r="J193" s="311">
        <v>-17.5</v>
      </c>
      <c r="K193" s="60">
        <v>-17.3</v>
      </c>
      <c r="L193" s="328">
        <v>-18.7</v>
      </c>
      <c r="M193" s="184">
        <v>11</v>
      </c>
      <c r="N193" s="63">
        <v>12</v>
      </c>
      <c r="O193" s="63">
        <v>-6</v>
      </c>
      <c r="P193" s="334">
        <v>-15</v>
      </c>
      <c r="Q193" s="58">
        <v>108.4</v>
      </c>
      <c r="R193" s="40">
        <f>Q193/Q192*100-100</f>
        <v>-0.73260073260073</v>
      </c>
      <c r="S193" s="59">
        <v>105.5</v>
      </c>
      <c r="T193" s="40">
        <f>S193/S192*100-100</f>
        <v>0</v>
      </c>
      <c r="U193" s="65">
        <v>-1</v>
      </c>
      <c r="V193" s="300">
        <v>-0.9</v>
      </c>
      <c r="W193" s="520">
        <f>SUM(W256:W258)</f>
        <v>21066.226</v>
      </c>
      <c r="X193" s="521">
        <f t="shared" si="12"/>
        <v>5.957625653199656</v>
      </c>
      <c r="Y193" s="215">
        <f>SUM(Y256:Y258)</f>
        <v>19083.727</v>
      </c>
      <c r="Z193" s="521">
        <f t="shared" si="13"/>
        <v>10.20961378381395</v>
      </c>
      <c r="AA193" s="223">
        <f>SUM(AA256:AA258)</f>
        <v>6586</v>
      </c>
      <c r="AB193" s="109">
        <f>AA193/AA189*100-100</f>
        <v>-3.5696506486280697</v>
      </c>
      <c r="AC193" s="110" t="s">
        <v>301</v>
      </c>
      <c r="AD193" s="288">
        <v>2.2</v>
      </c>
      <c r="AE193" s="171" t="s">
        <v>204</v>
      </c>
      <c r="AF193" s="442"/>
      <c r="AG193" s="245">
        <f>AG258</f>
        <v>1.275</v>
      </c>
      <c r="AH193" s="136">
        <f>AH258</f>
        <v>12525.54</v>
      </c>
      <c r="AI193" s="537">
        <f>AI258</f>
        <v>99.35</v>
      </c>
      <c r="AJ193" s="538">
        <f>AJ258</f>
        <v>156.95</v>
      </c>
      <c r="AK193" s="288">
        <v>3.4</v>
      </c>
      <c r="AL193" s="169">
        <v>0.9</v>
      </c>
      <c r="AM193" s="169">
        <v>1</v>
      </c>
      <c r="AN193" s="169">
        <v>0.3</v>
      </c>
      <c r="AO193" s="198">
        <f>AO258</f>
        <v>101.58</v>
      </c>
      <c r="AP193" s="277">
        <v>1</v>
      </c>
      <c r="AQ193" s="169">
        <v>10.6</v>
      </c>
      <c r="AR193" s="263">
        <v>3.2</v>
      </c>
      <c r="AS193" s="110" t="s">
        <v>258</v>
      </c>
    </row>
    <row r="194" spans="3:45" ht="24" customHeight="1">
      <c r="C194" s="110" t="s">
        <v>211</v>
      </c>
      <c r="D194" s="41"/>
      <c r="E194" s="69"/>
      <c r="F194" s="160"/>
      <c r="G194" s="526" t="s">
        <v>304</v>
      </c>
      <c r="H194" s="169"/>
      <c r="I194" s="296"/>
      <c r="J194" s="310"/>
      <c r="K194" s="43"/>
      <c r="L194" s="42"/>
      <c r="M194" s="184">
        <v>5</v>
      </c>
      <c r="N194" s="63">
        <v>10</v>
      </c>
      <c r="O194" s="63">
        <v>-10</v>
      </c>
      <c r="P194" s="334">
        <v>-20</v>
      </c>
      <c r="Q194" s="502"/>
      <c r="R194" s="197"/>
      <c r="S194" s="65"/>
      <c r="T194" s="40"/>
      <c r="U194" s="102"/>
      <c r="V194" s="303"/>
      <c r="W194" s="213"/>
      <c r="X194" s="161"/>
      <c r="Y194" s="213"/>
      <c r="Z194" s="70"/>
      <c r="AA194" s="222"/>
      <c r="AB194" s="70"/>
      <c r="AC194" s="110" t="s">
        <v>211</v>
      </c>
      <c r="AD194" s="288"/>
      <c r="AE194" s="169"/>
      <c r="AF194" s="442"/>
      <c r="AG194" s="245"/>
      <c r="AH194" s="136">
        <f>AH261</f>
        <v>13481.38</v>
      </c>
      <c r="AI194" s="252">
        <f>AI261</f>
        <v>105.32</v>
      </c>
      <c r="AJ194" s="535">
        <f>AJ261</f>
        <v>166.41</v>
      </c>
      <c r="AK194" s="288"/>
      <c r="AL194" s="169"/>
      <c r="AM194" s="169"/>
      <c r="AN194" s="169"/>
      <c r="AO194" s="198"/>
      <c r="AP194" s="277"/>
      <c r="AQ194" s="169"/>
      <c r="AR194" s="263"/>
      <c r="AS194" s="110" t="s">
        <v>211</v>
      </c>
    </row>
    <row r="195" spans="3:45" ht="24" customHeight="1">
      <c r="C195" s="110"/>
      <c r="D195" s="41"/>
      <c r="E195" s="69"/>
      <c r="F195" s="160"/>
      <c r="G195" s="486"/>
      <c r="H195" s="169"/>
      <c r="I195" s="296"/>
      <c r="J195" s="310"/>
      <c r="K195" s="43"/>
      <c r="L195" s="42"/>
      <c r="M195" s="532" t="s">
        <v>307</v>
      </c>
      <c r="N195" s="533" t="s">
        <v>308</v>
      </c>
      <c r="O195" s="533" t="s">
        <v>309</v>
      </c>
      <c r="P195" s="534" t="s">
        <v>310</v>
      </c>
      <c r="Q195" s="502"/>
      <c r="R195" s="197"/>
      <c r="S195" s="65"/>
      <c r="T195" s="40"/>
      <c r="U195" s="102"/>
      <c r="V195" s="303"/>
      <c r="W195" s="213"/>
      <c r="X195" s="161"/>
      <c r="Y195" s="213"/>
      <c r="Z195" s="70"/>
      <c r="AA195" s="222"/>
      <c r="AB195" s="70"/>
      <c r="AC195" s="112"/>
      <c r="AD195" s="288"/>
      <c r="AE195" s="169"/>
      <c r="AF195" s="442"/>
      <c r="AG195" s="245"/>
      <c r="AH195" s="136"/>
      <c r="AI195" s="252"/>
      <c r="AJ195" s="281"/>
      <c r="AK195" s="288"/>
      <c r="AL195" s="169"/>
      <c r="AM195" s="169"/>
      <c r="AN195" s="169"/>
      <c r="AO195" s="198"/>
      <c r="AP195" s="277"/>
      <c r="AQ195" s="169"/>
      <c r="AR195" s="263"/>
      <c r="AS195" s="110"/>
    </row>
    <row r="196" spans="3:45" ht="24" customHeight="1" hidden="1">
      <c r="C196" s="110" t="s">
        <v>281</v>
      </c>
      <c r="D196" s="41"/>
      <c r="E196" s="69"/>
      <c r="F196" s="160"/>
      <c r="G196" s="486"/>
      <c r="H196" s="169"/>
      <c r="I196" s="296"/>
      <c r="J196" s="310"/>
      <c r="K196" s="43"/>
      <c r="L196" s="42"/>
      <c r="M196" s="495"/>
      <c r="N196" s="494"/>
      <c r="O196" s="494"/>
      <c r="P196" s="477"/>
      <c r="Q196" s="502"/>
      <c r="R196" s="197"/>
      <c r="S196" s="65"/>
      <c r="T196" s="40"/>
      <c r="U196" s="102"/>
      <c r="V196" s="303"/>
      <c r="W196" s="213"/>
      <c r="X196" s="161"/>
      <c r="Y196" s="213"/>
      <c r="Z196" s="70"/>
      <c r="AA196" s="222">
        <v>448.2</v>
      </c>
      <c r="AB196" s="70"/>
      <c r="AC196" s="110" t="s">
        <v>283</v>
      </c>
      <c r="AD196" s="288"/>
      <c r="AE196" s="169"/>
      <c r="AF196" s="442"/>
      <c r="AG196" s="245"/>
      <c r="AH196" s="136"/>
      <c r="AI196" s="252">
        <v>119.19</v>
      </c>
      <c r="AJ196" s="281">
        <v>128.99</v>
      </c>
      <c r="AK196" s="288"/>
      <c r="AL196" s="169"/>
      <c r="AM196" s="169"/>
      <c r="AN196" s="169"/>
      <c r="AO196" s="198"/>
      <c r="AP196" s="277" t="s">
        <v>12</v>
      </c>
      <c r="AQ196" s="169" t="s">
        <v>12</v>
      </c>
      <c r="AR196" s="263" t="s">
        <v>12</v>
      </c>
      <c r="AS196" s="110" t="s">
        <v>281</v>
      </c>
    </row>
    <row r="197" spans="3:45" ht="24" customHeight="1" hidden="1">
      <c r="C197" s="110" t="s">
        <v>142</v>
      </c>
      <c r="D197" s="41"/>
      <c r="E197" s="69"/>
      <c r="F197" s="160"/>
      <c r="G197" s="486"/>
      <c r="H197" s="169"/>
      <c r="I197" s="296"/>
      <c r="J197" s="310"/>
      <c r="K197" s="43"/>
      <c r="L197" s="42"/>
      <c r="M197" s="495"/>
      <c r="N197" s="494"/>
      <c r="O197" s="494"/>
      <c r="P197" s="477"/>
      <c r="Q197" s="502"/>
      <c r="R197" s="197"/>
      <c r="S197" s="65"/>
      <c r="T197" s="40"/>
      <c r="U197" s="102"/>
      <c r="V197" s="303"/>
      <c r="W197" s="213"/>
      <c r="X197" s="161"/>
      <c r="Y197" s="213"/>
      <c r="Z197" s="70"/>
      <c r="AA197" s="222">
        <v>1474.8</v>
      </c>
      <c r="AB197" s="70"/>
      <c r="AC197" s="110" t="s">
        <v>284</v>
      </c>
      <c r="AD197" s="288"/>
      <c r="AE197" s="169"/>
      <c r="AF197" s="442"/>
      <c r="AG197" s="245"/>
      <c r="AH197" s="136"/>
      <c r="AI197" s="252">
        <v>117.73</v>
      </c>
      <c r="AJ197" s="281">
        <v>126.53</v>
      </c>
      <c r="AK197" s="288"/>
      <c r="AL197" s="169"/>
      <c r="AM197" s="169"/>
      <c r="AN197" s="169"/>
      <c r="AO197" s="198"/>
      <c r="AP197" s="277" t="s">
        <v>12</v>
      </c>
      <c r="AQ197" s="169" t="s">
        <v>12</v>
      </c>
      <c r="AR197" s="263" t="s">
        <v>12</v>
      </c>
      <c r="AS197" s="110" t="s">
        <v>142</v>
      </c>
    </row>
    <row r="198" spans="3:45" ht="24" customHeight="1" hidden="1">
      <c r="C198" s="110" t="s">
        <v>168</v>
      </c>
      <c r="D198" s="41"/>
      <c r="E198" s="69"/>
      <c r="F198" s="160"/>
      <c r="G198" s="486"/>
      <c r="H198" s="169"/>
      <c r="I198" s="296"/>
      <c r="J198" s="310"/>
      <c r="K198" s="43"/>
      <c r="L198" s="42"/>
      <c r="M198" s="495"/>
      <c r="N198" s="494"/>
      <c r="O198" s="494"/>
      <c r="P198" s="477"/>
      <c r="Q198" s="502"/>
      <c r="R198" s="197"/>
      <c r="S198" s="65"/>
      <c r="T198" s="40"/>
      <c r="U198" s="102"/>
      <c r="V198" s="303"/>
      <c r="W198" s="213"/>
      <c r="X198" s="161"/>
      <c r="Y198" s="213"/>
      <c r="Z198" s="70"/>
      <c r="AA198" s="222">
        <v>1616</v>
      </c>
      <c r="AB198" s="70"/>
      <c r="AC198" s="110" t="s">
        <v>285</v>
      </c>
      <c r="AD198" s="288"/>
      <c r="AE198" s="169"/>
      <c r="AF198" s="442"/>
      <c r="AG198" s="245"/>
      <c r="AH198" s="136"/>
      <c r="AI198" s="252">
        <v>119</v>
      </c>
      <c r="AJ198" s="281">
        <v>129.39</v>
      </c>
      <c r="AK198" s="288"/>
      <c r="AL198" s="169"/>
      <c r="AM198" s="169"/>
      <c r="AN198" s="169"/>
      <c r="AO198" s="198"/>
      <c r="AP198" s="277" t="s">
        <v>12</v>
      </c>
      <c r="AQ198" s="169" t="s">
        <v>12</v>
      </c>
      <c r="AR198" s="263" t="s">
        <v>12</v>
      </c>
      <c r="AS198" s="110" t="s">
        <v>168</v>
      </c>
    </row>
    <row r="199" spans="3:45" ht="24" customHeight="1" hidden="1">
      <c r="C199" s="110" t="s">
        <v>175</v>
      </c>
      <c r="D199" s="58" t="s">
        <v>12</v>
      </c>
      <c r="E199" s="38" t="s">
        <v>12</v>
      </c>
      <c r="F199" s="161" t="s">
        <v>12</v>
      </c>
      <c r="G199" s="169">
        <v>-6.3</v>
      </c>
      <c r="H199" s="169">
        <v>-7</v>
      </c>
      <c r="I199" s="268" t="s">
        <v>61</v>
      </c>
      <c r="J199" s="311" t="s">
        <v>61</v>
      </c>
      <c r="K199" s="60" t="s">
        <v>61</v>
      </c>
      <c r="L199" s="328" t="s">
        <v>61</v>
      </c>
      <c r="M199" s="154" t="s">
        <v>61</v>
      </c>
      <c r="N199" s="60" t="s">
        <v>61</v>
      </c>
      <c r="O199" s="60" t="s">
        <v>61</v>
      </c>
      <c r="P199" s="85" t="s">
        <v>61</v>
      </c>
      <c r="Q199" s="288">
        <v>92.3</v>
      </c>
      <c r="R199" s="161">
        <v>-0.5</v>
      </c>
      <c r="S199" s="102">
        <v>98.1</v>
      </c>
      <c r="T199" s="40">
        <v>-0.20000000000000284</v>
      </c>
      <c r="U199" s="65">
        <v>0</v>
      </c>
      <c r="V199" s="300">
        <v>-0.1</v>
      </c>
      <c r="W199" s="213">
        <v>4608.993</v>
      </c>
      <c r="X199" s="161">
        <f aca="true" t="shared" si="14" ref="X199:X209">+W199/W181*100-100</f>
        <v>-69.34230055220527</v>
      </c>
      <c r="Y199" s="213">
        <v>3780.477</v>
      </c>
      <c r="Z199" s="70">
        <f aca="true" t="shared" si="15" ref="Z199:Z209">+Y199/Y181*100-100</f>
        <v>-70.11691821937643</v>
      </c>
      <c r="AA199" s="222">
        <v>1286.3</v>
      </c>
      <c r="AB199" s="70">
        <v>17.911815931799424</v>
      </c>
      <c r="AC199" s="110" t="s">
        <v>282</v>
      </c>
      <c r="AD199" s="288">
        <v>1.3</v>
      </c>
      <c r="AE199" s="169">
        <v>11.5</v>
      </c>
      <c r="AF199" s="134"/>
      <c r="AG199" s="247">
        <v>0.61</v>
      </c>
      <c r="AH199" s="136">
        <v>7831.42</v>
      </c>
      <c r="AI199" s="255">
        <v>119.44</v>
      </c>
      <c r="AJ199" s="71">
        <v>132.86</v>
      </c>
      <c r="AK199" s="288">
        <v>-0.8</v>
      </c>
      <c r="AL199" s="169">
        <v>-0.09940357852882187</v>
      </c>
      <c r="AM199" s="169">
        <v>-0.3972194637537285</v>
      </c>
      <c r="AN199" s="169">
        <v>-0.7999759609331818</v>
      </c>
      <c r="AO199" s="198">
        <v>29.29</v>
      </c>
      <c r="AP199" s="276" t="s">
        <v>61</v>
      </c>
      <c r="AQ199" s="171" t="s">
        <v>61</v>
      </c>
      <c r="AR199" s="263" t="s">
        <v>12</v>
      </c>
      <c r="AS199" s="110" t="s">
        <v>175</v>
      </c>
    </row>
    <row r="200" spans="3:45" ht="24" customHeight="1" hidden="1">
      <c r="C200" s="110" t="s">
        <v>177</v>
      </c>
      <c r="D200" s="58" t="s">
        <v>12</v>
      </c>
      <c r="E200" s="38" t="s">
        <v>12</v>
      </c>
      <c r="F200" s="161" t="s">
        <v>12</v>
      </c>
      <c r="G200" s="169">
        <v>7</v>
      </c>
      <c r="H200" s="169">
        <v>3.8</v>
      </c>
      <c r="I200" s="268" t="s">
        <v>61</v>
      </c>
      <c r="J200" s="311" t="s">
        <v>61</v>
      </c>
      <c r="K200" s="60" t="s">
        <v>61</v>
      </c>
      <c r="L200" s="328" t="s">
        <v>61</v>
      </c>
      <c r="M200" s="154" t="s">
        <v>61</v>
      </c>
      <c r="N200" s="60" t="s">
        <v>61</v>
      </c>
      <c r="O200" s="60" t="s">
        <v>61</v>
      </c>
      <c r="P200" s="85" t="s">
        <v>61</v>
      </c>
      <c r="Q200" s="58">
        <v>93.7</v>
      </c>
      <c r="R200" s="161">
        <f aca="true" t="shared" si="16" ref="R200:R244">(Q200/Q199)*100-100</f>
        <v>1.5167930660888516</v>
      </c>
      <c r="S200" s="65">
        <v>98.6</v>
      </c>
      <c r="T200" s="40">
        <v>0.5</v>
      </c>
      <c r="U200" s="65">
        <v>0.4</v>
      </c>
      <c r="V200" s="300">
        <v>0.4</v>
      </c>
      <c r="W200" s="213">
        <v>4301.341</v>
      </c>
      <c r="X200" s="161">
        <f t="shared" si="14"/>
        <v>-72.73789356743886</v>
      </c>
      <c r="Y200" s="213">
        <v>3612.062</v>
      </c>
      <c r="Z200" s="70">
        <f t="shared" si="15"/>
        <v>-73.60977520400382</v>
      </c>
      <c r="AA200" s="222">
        <v>1381.4</v>
      </c>
      <c r="AB200" s="70">
        <v>31.800400725121648</v>
      </c>
      <c r="AC200" s="110" t="s">
        <v>227</v>
      </c>
      <c r="AD200" s="288">
        <v>1.6</v>
      </c>
      <c r="AE200" s="169">
        <v>16.7</v>
      </c>
      <c r="AF200" s="134"/>
      <c r="AG200" s="247">
        <v>0.53</v>
      </c>
      <c r="AH200" s="136">
        <v>8424.51</v>
      </c>
      <c r="AI200" s="255">
        <v>118.61</v>
      </c>
      <c r="AJ200" s="71">
        <v>140.63</v>
      </c>
      <c r="AK200" s="288">
        <v>-1.1</v>
      </c>
      <c r="AL200" s="169">
        <v>-0.19821605550049526</v>
      </c>
      <c r="AM200" s="169">
        <v>-0.39682539682537765</v>
      </c>
      <c r="AN200" s="169">
        <v>-0.7614355997048676</v>
      </c>
      <c r="AO200" s="198">
        <v>29.56</v>
      </c>
      <c r="AP200" s="276" t="s">
        <v>61</v>
      </c>
      <c r="AQ200" s="171" t="s">
        <v>61</v>
      </c>
      <c r="AR200" s="263" t="s">
        <v>12</v>
      </c>
      <c r="AS200" s="110" t="s">
        <v>177</v>
      </c>
    </row>
    <row r="201" spans="3:45" ht="24" customHeight="1" hidden="1">
      <c r="C201" s="110" t="s">
        <v>178</v>
      </c>
      <c r="D201" s="58" t="s">
        <v>12</v>
      </c>
      <c r="E201" s="38" t="s">
        <v>12</v>
      </c>
      <c r="F201" s="161" t="s">
        <v>12</v>
      </c>
      <c r="G201" s="169">
        <v>-0.3</v>
      </c>
      <c r="H201" s="169">
        <v>1.7</v>
      </c>
      <c r="I201" s="268" t="s">
        <v>61</v>
      </c>
      <c r="J201" s="311" t="s">
        <v>61</v>
      </c>
      <c r="K201" s="60" t="s">
        <v>61</v>
      </c>
      <c r="L201" s="328" t="s">
        <v>61</v>
      </c>
      <c r="M201" s="154" t="s">
        <v>61</v>
      </c>
      <c r="N201" s="60" t="s">
        <v>61</v>
      </c>
      <c r="O201" s="60" t="s">
        <v>61</v>
      </c>
      <c r="P201" s="85" t="s">
        <v>61</v>
      </c>
      <c r="Q201" s="58">
        <v>92.9</v>
      </c>
      <c r="R201" s="161">
        <f t="shared" si="16"/>
        <v>-0.8537886872998968</v>
      </c>
      <c r="S201" s="102">
        <v>98.1</v>
      </c>
      <c r="T201" s="40">
        <v>-0.5</v>
      </c>
      <c r="U201" s="65">
        <v>0.1</v>
      </c>
      <c r="V201" s="300">
        <v>0.2</v>
      </c>
      <c r="W201" s="213">
        <v>4428.45</v>
      </c>
      <c r="X201" s="161">
        <f t="shared" si="14"/>
        <v>-73.45671708778569</v>
      </c>
      <c r="Y201" s="213">
        <v>3590.679</v>
      </c>
      <c r="Z201" s="70">
        <f t="shared" si="15"/>
        <v>-75.69062138728715</v>
      </c>
      <c r="AA201" s="222">
        <v>1107.4</v>
      </c>
      <c r="AB201" s="70">
        <v>-23.03843213565918</v>
      </c>
      <c r="AC201" s="110" t="s">
        <v>228</v>
      </c>
      <c r="AD201" s="288">
        <v>1.8</v>
      </c>
      <c r="AE201" s="169">
        <v>20.3</v>
      </c>
      <c r="AF201" s="134"/>
      <c r="AG201" s="247">
        <v>0.82</v>
      </c>
      <c r="AH201" s="136">
        <v>9083.11</v>
      </c>
      <c r="AI201" s="255">
        <v>119.8</v>
      </c>
      <c r="AJ201" s="71">
        <v>137.23</v>
      </c>
      <c r="AK201" s="288">
        <v>-1.1</v>
      </c>
      <c r="AL201" s="169">
        <v>-0.39682539682537765</v>
      </c>
      <c r="AM201" s="169">
        <v>-0.3972194637537285</v>
      </c>
      <c r="AN201" s="169">
        <v>-0.7139471423938204</v>
      </c>
      <c r="AO201" s="198">
        <v>30.19</v>
      </c>
      <c r="AP201" s="276" t="s">
        <v>61</v>
      </c>
      <c r="AQ201" s="171" t="s">
        <v>61</v>
      </c>
      <c r="AR201" s="263" t="s">
        <v>12</v>
      </c>
      <c r="AS201" s="110" t="s">
        <v>178</v>
      </c>
    </row>
    <row r="202" spans="3:45" ht="24" customHeight="1" hidden="1">
      <c r="C202" s="110" t="s">
        <v>230</v>
      </c>
      <c r="D202" s="58" t="s">
        <v>12</v>
      </c>
      <c r="E202" s="38" t="s">
        <v>12</v>
      </c>
      <c r="F202" s="161" t="s">
        <v>12</v>
      </c>
      <c r="G202" s="169">
        <v>2.3</v>
      </c>
      <c r="H202" s="169">
        <v>-1.2</v>
      </c>
      <c r="I202" s="268" t="s">
        <v>61</v>
      </c>
      <c r="J202" s="311" t="s">
        <v>61</v>
      </c>
      <c r="K202" s="60" t="s">
        <v>61</v>
      </c>
      <c r="L202" s="328" t="s">
        <v>61</v>
      </c>
      <c r="M202" s="154" t="s">
        <v>61</v>
      </c>
      <c r="N202" s="60" t="s">
        <v>61</v>
      </c>
      <c r="O202" s="60" t="s">
        <v>61</v>
      </c>
      <c r="P202" s="85" t="s">
        <v>61</v>
      </c>
      <c r="Q202" s="58">
        <v>93.6</v>
      </c>
      <c r="R202" s="158">
        <f t="shared" si="16"/>
        <v>0.7534983853605866</v>
      </c>
      <c r="S202" s="102">
        <v>99.2</v>
      </c>
      <c r="T202" s="40">
        <v>1.0999999999999943</v>
      </c>
      <c r="U202" s="65">
        <v>-1.4</v>
      </c>
      <c r="V202" s="300">
        <v>-0.8</v>
      </c>
      <c r="W202" s="213">
        <v>4643.178</v>
      </c>
      <c r="X202" s="161">
        <f t="shared" si="14"/>
        <v>-74.43354692222375</v>
      </c>
      <c r="Y202" s="213">
        <v>3854.004</v>
      </c>
      <c r="Z202" s="70">
        <f t="shared" si="15"/>
        <v>-75.67012204445003</v>
      </c>
      <c r="AA202" s="222">
        <v>1509.6</v>
      </c>
      <c r="AB202" s="70">
        <v>31.509713389668093</v>
      </c>
      <c r="AC202" s="110" t="s">
        <v>231</v>
      </c>
      <c r="AD202" s="288">
        <v>1.8</v>
      </c>
      <c r="AE202" s="169">
        <v>20.4</v>
      </c>
      <c r="AF202" s="134"/>
      <c r="AG202" s="247">
        <v>0.925</v>
      </c>
      <c r="AH202" s="136">
        <v>9563.21</v>
      </c>
      <c r="AI202" s="255">
        <v>120.09</v>
      </c>
      <c r="AJ202" s="71">
        <v>136.04</v>
      </c>
      <c r="AK202" s="288">
        <v>-0.8</v>
      </c>
      <c r="AL202" s="169">
        <v>-0.19920318725100117</v>
      </c>
      <c r="AM202" s="169">
        <v>-0.19900497512438164</v>
      </c>
      <c r="AN202" s="169">
        <v>-0.5678843825010063</v>
      </c>
      <c r="AO202" s="198">
        <v>30.54</v>
      </c>
      <c r="AP202" s="276" t="s">
        <v>61</v>
      </c>
      <c r="AQ202" s="171" t="s">
        <v>61</v>
      </c>
      <c r="AR202" s="263" t="s">
        <v>12</v>
      </c>
      <c r="AS202" s="110" t="s">
        <v>230</v>
      </c>
    </row>
    <row r="203" spans="3:45" ht="24" customHeight="1" hidden="1">
      <c r="C203" s="110" t="s">
        <v>233</v>
      </c>
      <c r="D203" s="58" t="s">
        <v>12</v>
      </c>
      <c r="E203" s="38" t="s">
        <v>12</v>
      </c>
      <c r="F203" s="161" t="s">
        <v>12</v>
      </c>
      <c r="G203" s="169">
        <v>-2.7</v>
      </c>
      <c r="H203" s="169">
        <v>-1</v>
      </c>
      <c r="I203" s="268" t="s">
        <v>61</v>
      </c>
      <c r="J203" s="311" t="s">
        <v>61</v>
      </c>
      <c r="K203" s="60" t="s">
        <v>61</v>
      </c>
      <c r="L203" s="328" t="s">
        <v>61</v>
      </c>
      <c r="M203" s="154" t="s">
        <v>61</v>
      </c>
      <c r="N203" s="60" t="s">
        <v>61</v>
      </c>
      <c r="O203" s="60" t="s">
        <v>61</v>
      </c>
      <c r="P203" s="85" t="s">
        <v>61</v>
      </c>
      <c r="Q203" s="311">
        <v>92.3</v>
      </c>
      <c r="R203" s="200">
        <f t="shared" si="16"/>
        <v>-1.3888888888888857</v>
      </c>
      <c r="S203" s="102">
        <v>97.5</v>
      </c>
      <c r="T203" s="40">
        <v>-1.7</v>
      </c>
      <c r="U203" s="65">
        <v>1.5</v>
      </c>
      <c r="V203" s="300">
        <v>0.5</v>
      </c>
      <c r="W203" s="213">
        <v>4329.863776</v>
      </c>
      <c r="X203" s="161">
        <f t="shared" si="14"/>
        <v>-75.49226286207076</v>
      </c>
      <c r="Y203" s="213">
        <v>3551.402162</v>
      </c>
      <c r="Z203" s="70">
        <f t="shared" si="15"/>
        <v>-78.09506257188383</v>
      </c>
      <c r="AA203" s="222">
        <v>1414.3</v>
      </c>
      <c r="AB203" s="70">
        <v>30.977958881274304</v>
      </c>
      <c r="AC203" s="110" t="s">
        <v>286</v>
      </c>
      <c r="AD203" s="288">
        <v>2</v>
      </c>
      <c r="AE203" s="169">
        <v>20.5</v>
      </c>
      <c r="AF203" s="134"/>
      <c r="AG203" s="247">
        <v>1.47</v>
      </c>
      <c r="AH203" s="136">
        <v>10343.55</v>
      </c>
      <c r="AI203" s="255">
        <v>117.11</v>
      </c>
      <c r="AJ203" s="71">
        <v>127.76</v>
      </c>
      <c r="AK203" s="288">
        <v>-0.7</v>
      </c>
      <c r="AL203" s="169">
        <v>-0.2979145978152786</v>
      </c>
      <c r="AM203" s="169">
        <v>-0.09950248756219082</v>
      </c>
      <c r="AN203" s="169">
        <v>-0.4377840104420443</v>
      </c>
      <c r="AO203" s="198">
        <v>31.57</v>
      </c>
      <c r="AP203" s="276" t="s">
        <v>61</v>
      </c>
      <c r="AQ203" s="171" t="s">
        <v>61</v>
      </c>
      <c r="AR203" s="263" t="s">
        <v>12</v>
      </c>
      <c r="AS203" s="110" t="s">
        <v>233</v>
      </c>
    </row>
    <row r="204" spans="3:45" ht="24" customHeight="1" hidden="1">
      <c r="C204" s="110" t="s">
        <v>234</v>
      </c>
      <c r="D204" s="58" t="s">
        <v>12</v>
      </c>
      <c r="E204" s="38" t="s">
        <v>12</v>
      </c>
      <c r="F204" s="161" t="s">
        <v>12</v>
      </c>
      <c r="G204" s="169">
        <v>0.2</v>
      </c>
      <c r="H204" s="169">
        <v>6.2</v>
      </c>
      <c r="I204" s="268" t="s">
        <v>61</v>
      </c>
      <c r="J204" s="311" t="s">
        <v>61</v>
      </c>
      <c r="K204" s="60" t="s">
        <v>61</v>
      </c>
      <c r="L204" s="328" t="s">
        <v>61</v>
      </c>
      <c r="M204" s="154" t="s">
        <v>61</v>
      </c>
      <c r="N204" s="60" t="s">
        <v>61</v>
      </c>
      <c r="O204" s="60" t="s">
        <v>61</v>
      </c>
      <c r="P204" s="85" t="s">
        <v>61</v>
      </c>
      <c r="Q204" s="311">
        <v>95.1</v>
      </c>
      <c r="R204" s="200">
        <f t="shared" si="16"/>
        <v>3.0335861321776747</v>
      </c>
      <c r="S204" s="102">
        <v>97.5</v>
      </c>
      <c r="T204" s="40">
        <v>0</v>
      </c>
      <c r="U204" s="65">
        <v>0.8</v>
      </c>
      <c r="V204" s="300">
        <v>1.2</v>
      </c>
      <c r="W204" s="213">
        <v>4858.550901</v>
      </c>
      <c r="X204" s="161">
        <f t="shared" si="14"/>
        <v>-73.16165534258926</v>
      </c>
      <c r="Y204" s="213">
        <v>3760.791874</v>
      </c>
      <c r="Z204" s="70">
        <f t="shared" si="15"/>
        <v>-76.97895178222217</v>
      </c>
      <c r="AA204" s="222">
        <v>1595.9</v>
      </c>
      <c r="AB204" s="70">
        <v>38.20905862994718</v>
      </c>
      <c r="AC204" s="110" t="s">
        <v>287</v>
      </c>
      <c r="AD204" s="288">
        <v>1.8</v>
      </c>
      <c r="AE204" s="169">
        <v>20.9</v>
      </c>
      <c r="AF204" s="134"/>
      <c r="AG204" s="247">
        <v>1.38</v>
      </c>
      <c r="AH204" s="136">
        <v>10219.05</v>
      </c>
      <c r="AI204" s="255">
        <v>110.47</v>
      </c>
      <c r="AJ204" s="71">
        <v>128.85</v>
      </c>
      <c r="AK204" s="288">
        <v>-0.6</v>
      </c>
      <c r="AL204" s="169">
        <v>-0.19860973187687136</v>
      </c>
      <c r="AM204" s="169">
        <v>-0.09950248756219082</v>
      </c>
      <c r="AN204" s="169">
        <v>-0.5080593902430195</v>
      </c>
      <c r="AO204" s="198">
        <v>29.2</v>
      </c>
      <c r="AP204" s="276" t="s">
        <v>61</v>
      </c>
      <c r="AQ204" s="171" t="s">
        <v>61</v>
      </c>
      <c r="AR204" s="263" t="s">
        <v>12</v>
      </c>
      <c r="AS204" s="110" t="s">
        <v>234</v>
      </c>
    </row>
    <row r="205" spans="3:45" ht="24" customHeight="1" hidden="1">
      <c r="C205" s="110" t="s">
        <v>49</v>
      </c>
      <c r="D205" s="58" t="s">
        <v>12</v>
      </c>
      <c r="E205" s="38" t="s">
        <v>12</v>
      </c>
      <c r="F205" s="161" t="s">
        <v>12</v>
      </c>
      <c r="G205" s="169">
        <v>17.1</v>
      </c>
      <c r="H205" s="169">
        <v>3.0999999999999943</v>
      </c>
      <c r="I205" s="268" t="s">
        <v>61</v>
      </c>
      <c r="J205" s="311" t="s">
        <v>61</v>
      </c>
      <c r="K205" s="60" t="s">
        <v>61</v>
      </c>
      <c r="L205" s="328" t="s">
        <v>61</v>
      </c>
      <c r="M205" s="154" t="s">
        <v>61</v>
      </c>
      <c r="N205" s="60" t="s">
        <v>61</v>
      </c>
      <c r="O205" s="60" t="s">
        <v>61</v>
      </c>
      <c r="P205" s="85" t="s">
        <v>61</v>
      </c>
      <c r="Q205" s="311">
        <v>96.7</v>
      </c>
      <c r="R205" s="200">
        <f t="shared" si="16"/>
        <v>1.6824395373291452</v>
      </c>
      <c r="S205" s="102">
        <v>97.5</v>
      </c>
      <c r="T205" s="40">
        <v>0</v>
      </c>
      <c r="U205" s="65">
        <v>0.8</v>
      </c>
      <c r="V205" s="300">
        <v>0.7</v>
      </c>
      <c r="W205" s="213">
        <v>4900.483442</v>
      </c>
      <c r="X205" s="161">
        <f t="shared" si="14"/>
        <v>-74.59517416063608</v>
      </c>
      <c r="Y205" s="213">
        <v>3830.868789</v>
      </c>
      <c r="Z205" s="70">
        <f t="shared" si="15"/>
        <v>-77.77910860140945</v>
      </c>
      <c r="AA205" s="222">
        <v>1244.6</v>
      </c>
      <c r="AB205" s="70">
        <v>37.2</v>
      </c>
      <c r="AC205" s="110" t="s">
        <v>288</v>
      </c>
      <c r="AD205" s="288">
        <v>1.5</v>
      </c>
      <c r="AE205" s="169">
        <v>20.6</v>
      </c>
      <c r="AF205" s="134"/>
      <c r="AG205" s="247">
        <v>1.465</v>
      </c>
      <c r="AH205" s="136">
        <v>10559.59</v>
      </c>
      <c r="AI205" s="255">
        <v>108.98</v>
      </c>
      <c r="AJ205" s="71">
        <v>126.62</v>
      </c>
      <c r="AK205" s="288">
        <v>-0.5</v>
      </c>
      <c r="AL205" s="169">
        <v>0</v>
      </c>
      <c r="AM205" s="169">
        <v>0.09960159362549348</v>
      </c>
      <c r="AN205" s="169">
        <v>-0.38929266423805586</v>
      </c>
      <c r="AO205" s="198">
        <v>29.11</v>
      </c>
      <c r="AP205" s="276" t="s">
        <v>61</v>
      </c>
      <c r="AQ205" s="171" t="s">
        <v>61</v>
      </c>
      <c r="AR205" s="263" t="s">
        <v>12</v>
      </c>
      <c r="AS205" s="110" t="s">
        <v>49</v>
      </c>
    </row>
    <row r="206" spans="3:45" ht="24" customHeight="1" hidden="1">
      <c r="C206" s="110" t="s">
        <v>259</v>
      </c>
      <c r="D206" s="58" t="s">
        <v>12</v>
      </c>
      <c r="E206" s="38" t="s">
        <v>12</v>
      </c>
      <c r="F206" s="161" t="s">
        <v>12</v>
      </c>
      <c r="G206" s="169">
        <v>-13.6</v>
      </c>
      <c r="H206" s="169">
        <v>-1.7</v>
      </c>
      <c r="I206" s="268" t="s">
        <v>61</v>
      </c>
      <c r="J206" s="311" t="s">
        <v>61</v>
      </c>
      <c r="K206" s="60" t="s">
        <v>61</v>
      </c>
      <c r="L206" s="328" t="s">
        <v>61</v>
      </c>
      <c r="M206" s="154" t="s">
        <v>61</v>
      </c>
      <c r="N206" s="60" t="s">
        <v>61</v>
      </c>
      <c r="O206" s="60" t="s">
        <v>61</v>
      </c>
      <c r="P206" s="85" t="s">
        <v>61</v>
      </c>
      <c r="Q206" s="311">
        <v>96.5</v>
      </c>
      <c r="R206" s="200">
        <f t="shared" si="16"/>
        <v>-0.20682523267838349</v>
      </c>
      <c r="S206" s="65">
        <v>98.2</v>
      </c>
      <c r="T206" s="40">
        <v>0.7000000000000028</v>
      </c>
      <c r="U206" s="65">
        <v>-1.2</v>
      </c>
      <c r="V206" s="300">
        <v>-0.7</v>
      </c>
      <c r="W206" s="213">
        <v>4547.423083</v>
      </c>
      <c r="X206" s="161">
        <f t="shared" si="14"/>
        <v>-77.47266364659022</v>
      </c>
      <c r="Y206" s="213">
        <v>3557.493736</v>
      </c>
      <c r="Z206" s="70">
        <f t="shared" si="15"/>
        <v>-79.73542861680372</v>
      </c>
      <c r="AA206" s="222">
        <v>1491.7</v>
      </c>
      <c r="AB206" s="70">
        <v>33.4</v>
      </c>
      <c r="AC206" s="110" t="s">
        <v>289</v>
      </c>
      <c r="AD206" s="288">
        <v>1.6</v>
      </c>
      <c r="AE206" s="169">
        <v>16.7</v>
      </c>
      <c r="AF206" s="134"/>
      <c r="AG206" s="247">
        <v>1.31</v>
      </c>
      <c r="AH206" s="136">
        <v>10100.57</v>
      </c>
      <c r="AI206" s="255">
        <v>109.33</v>
      </c>
      <c r="AJ206" s="284">
        <v>130.41</v>
      </c>
      <c r="AK206" s="288">
        <v>-0.5</v>
      </c>
      <c r="AL206" s="169">
        <v>-0.4975124378109399</v>
      </c>
      <c r="AM206" s="169">
        <v>-0.09960159362550769</v>
      </c>
      <c r="AN206" s="169">
        <v>-0.5960620636018916</v>
      </c>
      <c r="AO206" s="198">
        <v>30.41</v>
      </c>
      <c r="AP206" s="276" t="s">
        <v>61</v>
      </c>
      <c r="AQ206" s="171" t="s">
        <v>61</v>
      </c>
      <c r="AR206" s="263" t="s">
        <v>12</v>
      </c>
      <c r="AS206" s="110" t="s">
        <v>259</v>
      </c>
    </row>
    <row r="207" spans="3:45" ht="24" customHeight="1" hidden="1">
      <c r="C207" s="111" t="s">
        <v>8</v>
      </c>
      <c r="D207" s="96" t="s">
        <v>12</v>
      </c>
      <c r="E207" s="93" t="s">
        <v>12</v>
      </c>
      <c r="F207" s="196" t="s">
        <v>12</v>
      </c>
      <c r="G207" s="172">
        <v>7.1</v>
      </c>
      <c r="H207" s="172">
        <v>1.8</v>
      </c>
      <c r="I207" s="269" t="s">
        <v>61</v>
      </c>
      <c r="J207" s="326" t="s">
        <v>61</v>
      </c>
      <c r="K207" s="95" t="s">
        <v>61</v>
      </c>
      <c r="L207" s="327" t="s">
        <v>61</v>
      </c>
      <c r="M207" s="487" t="s">
        <v>61</v>
      </c>
      <c r="N207" s="95" t="s">
        <v>61</v>
      </c>
      <c r="O207" s="95" t="s">
        <v>61</v>
      </c>
      <c r="P207" s="182" t="s">
        <v>61</v>
      </c>
      <c r="Q207" s="326">
        <v>96.4</v>
      </c>
      <c r="R207" s="513">
        <f t="shared" si="16"/>
        <v>-0.10362694300518172</v>
      </c>
      <c r="S207" s="133">
        <v>96.6</v>
      </c>
      <c r="T207" s="94">
        <v>-1.5999999999999943</v>
      </c>
      <c r="U207" s="191">
        <v>0</v>
      </c>
      <c r="V207" s="301">
        <v>-0.2</v>
      </c>
      <c r="W207" s="214">
        <v>4957.724675</v>
      </c>
      <c r="X207" s="196">
        <f t="shared" si="14"/>
        <v>-75.06393716628308</v>
      </c>
      <c r="Y207" s="214">
        <v>3835.654487</v>
      </c>
      <c r="Z207" s="99">
        <f t="shared" si="15"/>
        <v>-77.84887618543155</v>
      </c>
      <c r="AA207" s="221">
        <v>1196.6</v>
      </c>
      <c r="AB207" s="99">
        <v>38.7</v>
      </c>
      <c r="AC207" s="111" t="s">
        <v>290</v>
      </c>
      <c r="AD207" s="289">
        <v>1.5</v>
      </c>
      <c r="AE207" s="172">
        <v>13.2</v>
      </c>
      <c r="AF207" s="498"/>
      <c r="AG207" s="514">
        <v>1.36</v>
      </c>
      <c r="AH207" s="249">
        <v>10676.64</v>
      </c>
      <c r="AI207" s="499">
        <v>106.95</v>
      </c>
      <c r="AJ207" s="500">
        <v>133.69</v>
      </c>
      <c r="AK207" s="289">
        <v>-0.2</v>
      </c>
      <c r="AL207" s="172">
        <v>-0.3980099502487633</v>
      </c>
      <c r="AM207" s="172">
        <v>0</v>
      </c>
      <c r="AN207" s="172">
        <v>-0.508780244970481</v>
      </c>
      <c r="AO207" s="270">
        <v>32.52</v>
      </c>
      <c r="AP207" s="488" t="s">
        <v>61</v>
      </c>
      <c r="AQ207" s="173" t="s">
        <v>61</v>
      </c>
      <c r="AR207" s="264" t="s">
        <v>12</v>
      </c>
      <c r="AS207" s="111" t="s">
        <v>8</v>
      </c>
    </row>
    <row r="208" spans="3:45" ht="24" customHeight="1" hidden="1">
      <c r="C208" s="110" t="s">
        <v>260</v>
      </c>
      <c r="D208" s="58" t="s">
        <v>12</v>
      </c>
      <c r="E208" s="38" t="s">
        <v>12</v>
      </c>
      <c r="F208" s="161" t="s">
        <v>12</v>
      </c>
      <c r="G208" s="169">
        <v>-5.2</v>
      </c>
      <c r="H208" s="169">
        <v>3.5</v>
      </c>
      <c r="I208" s="268" t="s">
        <v>61</v>
      </c>
      <c r="J208" s="311" t="s">
        <v>61</v>
      </c>
      <c r="K208" s="60" t="s">
        <v>61</v>
      </c>
      <c r="L208" s="328" t="s">
        <v>61</v>
      </c>
      <c r="M208" s="154" t="s">
        <v>61</v>
      </c>
      <c r="N208" s="60" t="s">
        <v>61</v>
      </c>
      <c r="O208" s="60" t="s">
        <v>61</v>
      </c>
      <c r="P208" s="85" t="s">
        <v>61</v>
      </c>
      <c r="Q208" s="311">
        <v>97.9</v>
      </c>
      <c r="R208" s="200">
        <f t="shared" si="16"/>
        <v>1.5560165975103644</v>
      </c>
      <c r="S208" s="102">
        <v>96.1</v>
      </c>
      <c r="T208" s="40">
        <v>-0.5</v>
      </c>
      <c r="U208" s="65">
        <v>2</v>
      </c>
      <c r="V208" s="300">
        <v>2.2</v>
      </c>
      <c r="W208" s="213">
        <v>4274.217072</v>
      </c>
      <c r="X208" s="161">
        <f t="shared" si="14"/>
        <v>-79.13732855491457</v>
      </c>
      <c r="Y208" s="213">
        <v>3785.937084</v>
      </c>
      <c r="Z208" s="70">
        <f t="shared" si="15"/>
        <v>-78.90000496019748</v>
      </c>
      <c r="AA208" s="222">
        <v>1078.5</v>
      </c>
      <c r="AB208" s="70">
        <f aca="true" t="shared" si="17" ref="AB208:AB214">+AA208/AA196*100-100</f>
        <v>140.62918340026775</v>
      </c>
      <c r="AC208" s="110" t="s">
        <v>294</v>
      </c>
      <c r="AD208" s="288">
        <v>1.6</v>
      </c>
      <c r="AE208" s="169">
        <v>13.6</v>
      </c>
      <c r="AF208" s="134"/>
      <c r="AG208" s="247">
        <v>1.32</v>
      </c>
      <c r="AH208" s="136">
        <v>10783.61</v>
      </c>
      <c r="AI208" s="255">
        <v>105.87</v>
      </c>
      <c r="AJ208" s="284">
        <v>131.2</v>
      </c>
      <c r="AK208" s="288">
        <v>0</v>
      </c>
      <c r="AL208" s="169">
        <v>-0.29940119760479433</v>
      </c>
      <c r="AM208" s="169">
        <v>-0.10020040080159731</v>
      </c>
      <c r="AN208" s="169">
        <v>-0.6343406644842844</v>
      </c>
      <c r="AO208" s="198">
        <v>33.05</v>
      </c>
      <c r="AP208" s="276" t="s">
        <v>61</v>
      </c>
      <c r="AQ208" s="171" t="s">
        <v>61</v>
      </c>
      <c r="AR208" s="263" t="s">
        <v>12</v>
      </c>
      <c r="AS208" s="110" t="s">
        <v>260</v>
      </c>
    </row>
    <row r="209" spans="3:45" ht="24" customHeight="1" hidden="1">
      <c r="C209" s="110" t="s">
        <v>142</v>
      </c>
      <c r="D209" s="58" t="s">
        <v>12</v>
      </c>
      <c r="E209" s="38" t="s">
        <v>12</v>
      </c>
      <c r="F209" s="161" t="s">
        <v>12</v>
      </c>
      <c r="G209" s="169">
        <v>1</v>
      </c>
      <c r="H209" s="169">
        <v>-0.7000000000000028</v>
      </c>
      <c r="I209" s="268" t="s">
        <v>61</v>
      </c>
      <c r="J209" s="311" t="s">
        <v>61</v>
      </c>
      <c r="K209" s="60" t="s">
        <v>61</v>
      </c>
      <c r="L209" s="328" t="s">
        <v>61</v>
      </c>
      <c r="M209" s="154" t="s">
        <v>61</v>
      </c>
      <c r="N209" s="60" t="s">
        <v>61</v>
      </c>
      <c r="O209" s="60" t="s">
        <v>61</v>
      </c>
      <c r="P209" s="85" t="s">
        <v>61</v>
      </c>
      <c r="Q209" s="309">
        <v>97.7</v>
      </c>
      <c r="R209" s="200">
        <f t="shared" si="16"/>
        <v>-0.20429009193054526</v>
      </c>
      <c r="S209" s="102">
        <v>96.3</v>
      </c>
      <c r="T209" s="40">
        <v>0.20000000000000284</v>
      </c>
      <c r="U209" s="65">
        <v>-3.1</v>
      </c>
      <c r="V209" s="300">
        <v>-3.4</v>
      </c>
      <c r="W209" s="213">
        <v>4767.653991</v>
      </c>
      <c r="X209" s="161">
        <f t="shared" si="14"/>
        <v>-77.6724730364306</v>
      </c>
      <c r="Y209" s="213">
        <v>3371.97682</v>
      </c>
      <c r="Z209" s="70">
        <f t="shared" si="15"/>
        <v>-81.5929831226911</v>
      </c>
      <c r="AA209" s="222">
        <v>2149.4</v>
      </c>
      <c r="AB209" s="70">
        <f t="shared" si="17"/>
        <v>45.741795497694625</v>
      </c>
      <c r="AC209" s="110" t="s">
        <v>284</v>
      </c>
      <c r="AD209" s="288">
        <v>1.7</v>
      </c>
      <c r="AE209" s="178">
        <v>16.2</v>
      </c>
      <c r="AF209" s="134"/>
      <c r="AG209" s="247">
        <v>1.22</v>
      </c>
      <c r="AH209" s="136">
        <v>11041.92</v>
      </c>
      <c r="AI209" s="255">
        <v>109.07</v>
      </c>
      <c r="AJ209" s="284">
        <v>135.83</v>
      </c>
      <c r="AK209" s="288">
        <v>0</v>
      </c>
      <c r="AL209" s="169">
        <v>0</v>
      </c>
      <c r="AM209" s="169">
        <v>0</v>
      </c>
      <c r="AN209" s="169">
        <v>-0.5051396814708937</v>
      </c>
      <c r="AO209" s="198">
        <v>36.16</v>
      </c>
      <c r="AP209" s="276" t="s">
        <v>61</v>
      </c>
      <c r="AQ209" s="171" t="s">
        <v>61</v>
      </c>
      <c r="AR209" s="263" t="s">
        <v>12</v>
      </c>
      <c r="AS209" s="110" t="s">
        <v>142</v>
      </c>
    </row>
    <row r="210" spans="3:45" ht="24" customHeight="1" hidden="1">
      <c r="C210" s="110" t="s">
        <v>168</v>
      </c>
      <c r="D210" s="58" t="s">
        <v>12</v>
      </c>
      <c r="E210" s="38" t="s">
        <v>12</v>
      </c>
      <c r="F210" s="161" t="s">
        <v>12</v>
      </c>
      <c r="G210" s="169">
        <v>-2.2</v>
      </c>
      <c r="H210" s="169">
        <v>0.5</v>
      </c>
      <c r="I210" s="268" t="s">
        <v>61</v>
      </c>
      <c r="J210" s="311" t="s">
        <v>61</v>
      </c>
      <c r="K210" s="60" t="s">
        <v>61</v>
      </c>
      <c r="L210" s="328" t="s">
        <v>61</v>
      </c>
      <c r="M210" s="154" t="s">
        <v>61</v>
      </c>
      <c r="N210" s="60" t="s">
        <v>61</v>
      </c>
      <c r="O210" s="60" t="s">
        <v>61</v>
      </c>
      <c r="P210" s="85" t="s">
        <v>61</v>
      </c>
      <c r="Q210" s="309">
        <v>97.2</v>
      </c>
      <c r="R210" s="200">
        <f t="shared" si="16"/>
        <v>-0.5117707267144311</v>
      </c>
      <c r="S210" s="65">
        <v>96.5</v>
      </c>
      <c r="T210" s="40">
        <v>0.20000000000000284</v>
      </c>
      <c r="U210" s="65">
        <v>1.6</v>
      </c>
      <c r="V210" s="300">
        <v>1.8</v>
      </c>
      <c r="W210" s="213">
        <v>5442.413651</v>
      </c>
      <c r="X210" s="161">
        <f>+W210/W193*100-100</f>
        <v>-74.16521758097534</v>
      </c>
      <c r="Y210" s="213">
        <v>4323.834658</v>
      </c>
      <c r="Z210" s="70">
        <f>+Y210/Y193*100-100</f>
        <v>-77.34281852805796</v>
      </c>
      <c r="AA210" s="222">
        <v>1841.5</v>
      </c>
      <c r="AB210" s="70">
        <f t="shared" si="17"/>
        <v>13.954207920792072</v>
      </c>
      <c r="AC210" s="110" t="s">
        <v>285</v>
      </c>
      <c r="AD210" s="288">
        <v>1.7</v>
      </c>
      <c r="AE210" s="178">
        <v>11.9</v>
      </c>
      <c r="AF210" s="134"/>
      <c r="AG210" s="245">
        <v>1.435</v>
      </c>
      <c r="AH210" s="136">
        <v>11715.39</v>
      </c>
      <c r="AI210" s="255">
        <v>103.94</v>
      </c>
      <c r="AJ210" s="284">
        <v>127.21</v>
      </c>
      <c r="AK210" s="288">
        <v>0.2</v>
      </c>
      <c r="AL210" s="169">
        <v>-0.09980039920161232</v>
      </c>
      <c r="AM210" s="169">
        <v>-0.09999999999999432</v>
      </c>
      <c r="AN210" s="169">
        <v>-0.5446864007604262</v>
      </c>
      <c r="AO210" s="198">
        <v>35.76</v>
      </c>
      <c r="AP210" s="276" t="s">
        <v>61</v>
      </c>
      <c r="AQ210" s="171" t="s">
        <v>61</v>
      </c>
      <c r="AR210" s="263" t="s">
        <v>12</v>
      </c>
      <c r="AS210" s="110" t="s">
        <v>168</v>
      </c>
    </row>
    <row r="211" spans="3:45" ht="24" customHeight="1" hidden="1">
      <c r="C211" s="110" t="s">
        <v>175</v>
      </c>
      <c r="D211" s="58" t="s">
        <v>12</v>
      </c>
      <c r="E211" s="38" t="s">
        <v>12</v>
      </c>
      <c r="F211" s="161" t="s">
        <v>12</v>
      </c>
      <c r="G211" s="169">
        <v>7</v>
      </c>
      <c r="H211" s="169">
        <v>2</v>
      </c>
      <c r="I211" s="268" t="s">
        <v>61</v>
      </c>
      <c r="J211" s="311" t="s">
        <v>61</v>
      </c>
      <c r="K211" s="60" t="s">
        <v>61</v>
      </c>
      <c r="L211" s="328" t="s">
        <v>61</v>
      </c>
      <c r="M211" s="154" t="s">
        <v>61</v>
      </c>
      <c r="N211" s="60" t="s">
        <v>61</v>
      </c>
      <c r="O211" s="60" t="s">
        <v>61</v>
      </c>
      <c r="P211" s="85" t="s">
        <v>61</v>
      </c>
      <c r="Q211" s="311">
        <v>98.9</v>
      </c>
      <c r="R211" s="200">
        <f t="shared" si="16"/>
        <v>1.7489711934156418</v>
      </c>
      <c r="S211" s="65">
        <v>97.5</v>
      </c>
      <c r="T211" s="40">
        <v>1</v>
      </c>
      <c r="U211" s="65">
        <v>2</v>
      </c>
      <c r="V211" s="300">
        <v>2</v>
      </c>
      <c r="W211" s="213">
        <v>5106.308596</v>
      </c>
      <c r="X211" s="161">
        <f aca="true" t="shared" si="18" ref="X211:X251">+W211/W199*100-100</f>
        <v>10.790113935950856</v>
      </c>
      <c r="Y211" s="213">
        <v>4031.56286</v>
      </c>
      <c r="Z211" s="70">
        <f aca="true" t="shared" si="19" ref="Z211:Z251">+Y211/Y199*100-100</f>
        <v>6.641644956443329</v>
      </c>
      <c r="AA211" s="222">
        <v>1546.7</v>
      </c>
      <c r="AB211" s="70">
        <f t="shared" si="17"/>
        <v>20.244111016092674</v>
      </c>
      <c r="AC211" s="110" t="s">
        <v>282</v>
      </c>
      <c r="AD211" s="288">
        <v>1.9</v>
      </c>
      <c r="AE211" s="178">
        <v>6.6</v>
      </c>
      <c r="AF211" s="134"/>
      <c r="AG211" s="245">
        <v>1.535</v>
      </c>
      <c r="AH211" s="136">
        <v>11761.79</v>
      </c>
      <c r="AI211" s="255">
        <v>110.43</v>
      </c>
      <c r="AJ211" s="284">
        <v>131.8</v>
      </c>
      <c r="AK211" s="288">
        <v>0.6</v>
      </c>
      <c r="AL211" s="169">
        <v>-0.3980099502487633</v>
      </c>
      <c r="AM211" s="169">
        <v>-0.1994017946161506</v>
      </c>
      <c r="AN211" s="169">
        <v>-0.37540679046293235</v>
      </c>
      <c r="AO211" s="198">
        <v>37.38</v>
      </c>
      <c r="AP211" s="276" t="s">
        <v>61</v>
      </c>
      <c r="AQ211" s="171" t="s">
        <v>61</v>
      </c>
      <c r="AR211" s="263" t="s">
        <v>12</v>
      </c>
      <c r="AS211" s="110" t="s">
        <v>175</v>
      </c>
    </row>
    <row r="212" spans="3:45" ht="24" customHeight="1" hidden="1">
      <c r="C212" s="110" t="s">
        <v>62</v>
      </c>
      <c r="D212" s="58" t="s">
        <v>12</v>
      </c>
      <c r="E212" s="38" t="s">
        <v>12</v>
      </c>
      <c r="F212" s="161" t="s">
        <v>12</v>
      </c>
      <c r="G212" s="169">
        <v>0</v>
      </c>
      <c r="H212" s="169">
        <v>2.4000000000000057</v>
      </c>
      <c r="I212" s="268" t="s">
        <v>61</v>
      </c>
      <c r="J212" s="311" t="s">
        <v>61</v>
      </c>
      <c r="K212" s="60" t="s">
        <v>61</v>
      </c>
      <c r="L212" s="328" t="s">
        <v>61</v>
      </c>
      <c r="M212" s="154" t="s">
        <v>61</v>
      </c>
      <c r="N212" s="60" t="s">
        <v>61</v>
      </c>
      <c r="O212" s="60" t="s">
        <v>61</v>
      </c>
      <c r="P212" s="85" t="s">
        <v>61</v>
      </c>
      <c r="Q212" s="311">
        <v>98.9</v>
      </c>
      <c r="R212" s="200">
        <f t="shared" si="16"/>
        <v>0</v>
      </c>
      <c r="S212" s="65">
        <v>97.1</v>
      </c>
      <c r="T212" s="40">
        <v>-0.4000000000000057</v>
      </c>
      <c r="U212" s="65">
        <v>-1</v>
      </c>
      <c r="V212" s="300">
        <v>-1</v>
      </c>
      <c r="W212" s="213">
        <v>4729.667988</v>
      </c>
      <c r="X212" s="161">
        <f t="shared" si="18"/>
        <v>9.957987241653242</v>
      </c>
      <c r="Y212" s="213">
        <v>3793.552714</v>
      </c>
      <c r="Z212" s="70">
        <f t="shared" si="19"/>
        <v>5.02457360920161</v>
      </c>
      <c r="AA212" s="222">
        <v>1712.3</v>
      </c>
      <c r="AB212" s="70">
        <f t="shared" si="17"/>
        <v>23.953959750977248</v>
      </c>
      <c r="AC212" s="110" t="s">
        <v>227</v>
      </c>
      <c r="AD212" s="288" t="s">
        <v>67</v>
      </c>
      <c r="AE212" s="178">
        <v>7.4</v>
      </c>
      <c r="AF212" s="134"/>
      <c r="AG212" s="245">
        <v>1.525</v>
      </c>
      <c r="AH212" s="136">
        <v>11236.37</v>
      </c>
      <c r="AI212" s="255">
        <v>109.55</v>
      </c>
      <c r="AJ212" s="284">
        <v>133.87</v>
      </c>
      <c r="AK212" s="288">
        <v>0.9</v>
      </c>
      <c r="AL212" s="169">
        <v>-0.49652432969215</v>
      </c>
      <c r="AM212" s="169">
        <v>-0.29880478087650886</v>
      </c>
      <c r="AN212" s="169">
        <v>-0.46965556877233894</v>
      </c>
      <c r="AO212" s="198">
        <v>39.88</v>
      </c>
      <c r="AP212" s="276" t="s">
        <v>61</v>
      </c>
      <c r="AQ212" s="171" t="s">
        <v>61</v>
      </c>
      <c r="AR212" s="263" t="s">
        <v>12</v>
      </c>
      <c r="AS212" s="110" t="s">
        <v>62</v>
      </c>
    </row>
    <row r="213" spans="3:45" ht="24" customHeight="1" hidden="1">
      <c r="C213" s="110" t="s">
        <v>2</v>
      </c>
      <c r="D213" s="58" t="s">
        <v>12</v>
      </c>
      <c r="E213" s="38" t="s">
        <v>12</v>
      </c>
      <c r="F213" s="161" t="s">
        <v>12</v>
      </c>
      <c r="G213" s="169">
        <v>0.5</v>
      </c>
      <c r="H213" s="169">
        <v>0.9000000000000057</v>
      </c>
      <c r="I213" s="268" t="s">
        <v>61</v>
      </c>
      <c r="J213" s="311" t="s">
        <v>61</v>
      </c>
      <c r="K213" s="60" t="s">
        <v>61</v>
      </c>
      <c r="L213" s="328" t="s">
        <v>61</v>
      </c>
      <c r="M213" s="154" t="s">
        <v>61</v>
      </c>
      <c r="N213" s="60" t="s">
        <v>61</v>
      </c>
      <c r="O213" s="60" t="s">
        <v>61</v>
      </c>
      <c r="P213" s="85" t="s">
        <v>61</v>
      </c>
      <c r="Q213" s="311">
        <v>99.2</v>
      </c>
      <c r="R213" s="200">
        <f t="shared" si="16"/>
        <v>0.3033367037411381</v>
      </c>
      <c r="S213" s="65">
        <v>97.3</v>
      </c>
      <c r="T213" s="40">
        <v>0.20000000000000284</v>
      </c>
      <c r="U213" s="65">
        <v>0.6</v>
      </c>
      <c r="V213" s="300">
        <v>0.7</v>
      </c>
      <c r="W213" s="213">
        <v>5289.194812</v>
      </c>
      <c r="X213" s="161">
        <f t="shared" si="18"/>
        <v>19.43670611613544</v>
      </c>
      <c r="Y213" s="213">
        <v>4148.621116</v>
      </c>
      <c r="Z213" s="70">
        <f t="shared" si="19"/>
        <v>15.538624198932865</v>
      </c>
      <c r="AA213" s="222">
        <v>1282.9</v>
      </c>
      <c r="AB213" s="70">
        <f t="shared" si="17"/>
        <v>15.847932093191261</v>
      </c>
      <c r="AC213" s="110" t="s">
        <v>228</v>
      </c>
      <c r="AD213" s="288">
        <v>1.7</v>
      </c>
      <c r="AE213" s="178">
        <v>4.4</v>
      </c>
      <c r="AF213" s="134"/>
      <c r="AG213" s="245">
        <v>1.78</v>
      </c>
      <c r="AH213" s="136">
        <v>11858.87</v>
      </c>
      <c r="AI213" s="255">
        <v>108.68</v>
      </c>
      <c r="AJ213" s="284">
        <v>131.56</v>
      </c>
      <c r="AK213" s="288">
        <v>1.5</v>
      </c>
      <c r="AL213" s="169">
        <v>0</v>
      </c>
      <c r="AM213" s="169">
        <v>-0.09970089730806819</v>
      </c>
      <c r="AN213" s="169">
        <v>-0.42180709035069697</v>
      </c>
      <c r="AO213" s="198">
        <v>37.05</v>
      </c>
      <c r="AP213" s="276" t="s">
        <v>61</v>
      </c>
      <c r="AQ213" s="171" t="s">
        <v>61</v>
      </c>
      <c r="AR213" s="263" t="s">
        <v>12</v>
      </c>
      <c r="AS213" s="110" t="s">
        <v>2</v>
      </c>
    </row>
    <row r="214" spans="3:45" ht="24" customHeight="1" hidden="1">
      <c r="C214" s="110" t="s">
        <v>3</v>
      </c>
      <c r="D214" s="58" t="s">
        <v>12</v>
      </c>
      <c r="E214" s="38" t="s">
        <v>12</v>
      </c>
      <c r="F214" s="161" t="s">
        <v>12</v>
      </c>
      <c r="G214" s="169">
        <v>-5.7</v>
      </c>
      <c r="H214" s="169">
        <v>2.0999999999999943</v>
      </c>
      <c r="I214" s="268" t="s">
        <v>61</v>
      </c>
      <c r="J214" s="311" t="s">
        <v>61</v>
      </c>
      <c r="K214" s="60" t="s">
        <v>61</v>
      </c>
      <c r="L214" s="328" t="s">
        <v>61</v>
      </c>
      <c r="M214" s="154" t="s">
        <v>61</v>
      </c>
      <c r="N214" s="60" t="s">
        <v>61</v>
      </c>
      <c r="O214" s="60" t="s">
        <v>61</v>
      </c>
      <c r="P214" s="85" t="s">
        <v>61</v>
      </c>
      <c r="Q214" s="309">
        <v>100.4</v>
      </c>
      <c r="R214" s="200">
        <f t="shared" si="16"/>
        <v>1.209677419354847</v>
      </c>
      <c r="S214" s="65">
        <v>95.7</v>
      </c>
      <c r="T214" s="40">
        <v>-1.5999999999999943</v>
      </c>
      <c r="U214" s="65">
        <v>-0.3</v>
      </c>
      <c r="V214" s="300">
        <v>0</v>
      </c>
      <c r="W214" s="213">
        <v>5307.46556</v>
      </c>
      <c r="X214" s="161">
        <f t="shared" si="18"/>
        <v>14.306743355520709</v>
      </c>
      <c r="Y214" s="213">
        <v>4178.830575</v>
      </c>
      <c r="Z214" s="70">
        <f t="shared" si="19"/>
        <v>8.428288476088767</v>
      </c>
      <c r="AA214" s="222">
        <v>1637.3</v>
      </c>
      <c r="AB214" s="70">
        <f t="shared" si="17"/>
        <v>8.459194488606258</v>
      </c>
      <c r="AC214" s="110" t="s">
        <v>231</v>
      </c>
      <c r="AD214" s="288">
        <v>1.8</v>
      </c>
      <c r="AE214" s="178">
        <v>4.7</v>
      </c>
      <c r="AF214" s="134"/>
      <c r="AG214" s="245">
        <v>1.85</v>
      </c>
      <c r="AH214" s="136">
        <v>11325.78</v>
      </c>
      <c r="AI214" s="255">
        <v>111.66</v>
      </c>
      <c r="AJ214" s="284">
        <v>134.5</v>
      </c>
      <c r="AK214" s="288">
        <v>1.7</v>
      </c>
      <c r="AL214" s="169">
        <v>-0.09980039920161232</v>
      </c>
      <c r="AM214" s="169">
        <v>-0.1994017946161506</v>
      </c>
      <c r="AN214" s="169">
        <v>-0.4988120160198406</v>
      </c>
      <c r="AO214" s="198">
        <v>43.8</v>
      </c>
      <c r="AP214" s="276" t="s">
        <v>61</v>
      </c>
      <c r="AQ214" s="171" t="s">
        <v>61</v>
      </c>
      <c r="AR214" s="263" t="s">
        <v>12</v>
      </c>
      <c r="AS214" s="110" t="s">
        <v>3</v>
      </c>
    </row>
    <row r="215" spans="3:45" ht="24" customHeight="1" hidden="1">
      <c r="C215" s="110" t="s">
        <v>233</v>
      </c>
      <c r="D215" s="58" t="s">
        <v>12</v>
      </c>
      <c r="E215" s="38" t="s">
        <v>12</v>
      </c>
      <c r="F215" s="161" t="s">
        <v>12</v>
      </c>
      <c r="G215" s="169">
        <v>2</v>
      </c>
      <c r="H215" s="169">
        <v>-1.0999999999999943</v>
      </c>
      <c r="I215" s="268" t="s">
        <v>61</v>
      </c>
      <c r="J215" s="311" t="s">
        <v>61</v>
      </c>
      <c r="K215" s="60" t="s">
        <v>61</v>
      </c>
      <c r="L215" s="328" t="s">
        <v>61</v>
      </c>
      <c r="M215" s="154" t="s">
        <v>61</v>
      </c>
      <c r="N215" s="60" t="s">
        <v>61</v>
      </c>
      <c r="O215" s="60" t="s">
        <v>61</v>
      </c>
      <c r="P215" s="85" t="s">
        <v>61</v>
      </c>
      <c r="Q215" s="311">
        <v>99.3</v>
      </c>
      <c r="R215" s="200">
        <f t="shared" si="16"/>
        <v>-1.095617529880485</v>
      </c>
      <c r="S215" s="65">
        <v>97.7</v>
      </c>
      <c r="T215" s="40">
        <v>2.0999999999999943</v>
      </c>
      <c r="U215" s="65">
        <v>0.2</v>
      </c>
      <c r="V215" s="300">
        <v>-0.1</v>
      </c>
      <c r="W215" s="213">
        <v>4785.482153</v>
      </c>
      <c r="X215" s="161">
        <f t="shared" si="18"/>
        <v>10.522695414240204</v>
      </c>
      <c r="Y215" s="213">
        <v>4212.543255</v>
      </c>
      <c r="Z215" s="70">
        <f t="shared" si="19"/>
        <v>18.616339767830553</v>
      </c>
      <c r="AA215" s="222">
        <v>1441.1</v>
      </c>
      <c r="AB215" s="70">
        <f aca="true" t="shared" si="20" ref="AB215:AB255">+AA215/AA203*100-100</f>
        <v>1.8949303542388378</v>
      </c>
      <c r="AC215" s="110" t="s">
        <v>286</v>
      </c>
      <c r="AD215" s="288" t="s">
        <v>72</v>
      </c>
      <c r="AE215" s="178">
        <v>4.6</v>
      </c>
      <c r="AF215" s="134"/>
      <c r="AG215" s="245">
        <v>1.535</v>
      </c>
      <c r="AH215" s="136">
        <v>11081.79</v>
      </c>
      <c r="AI215" s="255">
        <v>109.85</v>
      </c>
      <c r="AJ215" s="284">
        <v>132.7</v>
      </c>
      <c r="AK215" s="288">
        <v>1.7</v>
      </c>
      <c r="AL215" s="169">
        <v>-0.19920318725100117</v>
      </c>
      <c r="AM215" s="169">
        <v>-0.19920318725100117</v>
      </c>
      <c r="AN215" s="169">
        <v>-0.5007923013019564</v>
      </c>
      <c r="AO215" s="198">
        <v>42.12</v>
      </c>
      <c r="AP215" s="276" t="s">
        <v>61</v>
      </c>
      <c r="AQ215" s="171" t="s">
        <v>61</v>
      </c>
      <c r="AR215" s="263" t="s">
        <v>12</v>
      </c>
      <c r="AS215" s="110" t="s">
        <v>233</v>
      </c>
    </row>
    <row r="216" spans="3:45" ht="24" customHeight="1" hidden="1">
      <c r="C216" s="110" t="s">
        <v>234</v>
      </c>
      <c r="D216" s="58" t="s">
        <v>12</v>
      </c>
      <c r="E216" s="38" t="s">
        <v>12</v>
      </c>
      <c r="F216" s="161" t="s">
        <v>12</v>
      </c>
      <c r="G216" s="169">
        <v>2.4</v>
      </c>
      <c r="H216" s="169">
        <v>-1</v>
      </c>
      <c r="I216" s="268" t="s">
        <v>61</v>
      </c>
      <c r="J216" s="311" t="s">
        <v>61</v>
      </c>
      <c r="K216" s="60" t="s">
        <v>61</v>
      </c>
      <c r="L216" s="328" t="s">
        <v>61</v>
      </c>
      <c r="M216" s="154" t="s">
        <v>61</v>
      </c>
      <c r="N216" s="60" t="s">
        <v>61</v>
      </c>
      <c r="O216" s="60" t="s">
        <v>61</v>
      </c>
      <c r="P216" s="85" t="s">
        <v>61</v>
      </c>
      <c r="Q216" s="309">
        <v>99.5</v>
      </c>
      <c r="R216" s="200">
        <f t="shared" si="16"/>
        <v>0.20140986908359082</v>
      </c>
      <c r="S216" s="65">
        <v>98.6</v>
      </c>
      <c r="T216" s="40">
        <v>0.9000000000000057</v>
      </c>
      <c r="U216" s="65">
        <v>0</v>
      </c>
      <c r="V216" s="300">
        <v>-0.2</v>
      </c>
      <c r="W216" s="213">
        <v>5445.803712</v>
      </c>
      <c r="X216" s="161">
        <f t="shared" si="18"/>
        <v>12.086995134272044</v>
      </c>
      <c r="Y216" s="213">
        <v>4232.570452</v>
      </c>
      <c r="Z216" s="70">
        <f t="shared" si="19"/>
        <v>12.544660640797801</v>
      </c>
      <c r="AA216" s="222">
        <v>1744.6</v>
      </c>
      <c r="AB216" s="70">
        <f t="shared" si="20"/>
        <v>9.317626417695337</v>
      </c>
      <c r="AC216" s="110" t="s">
        <v>287</v>
      </c>
      <c r="AD216" s="288">
        <v>2</v>
      </c>
      <c r="AE216" s="178">
        <v>4.7</v>
      </c>
      <c r="AF216" s="134"/>
      <c r="AG216" s="245">
        <v>1.44</v>
      </c>
      <c r="AH216" s="136">
        <v>10823.57</v>
      </c>
      <c r="AI216" s="255">
        <v>110.9</v>
      </c>
      <c r="AJ216" s="284">
        <v>136.66</v>
      </c>
      <c r="AK216" s="288">
        <v>1.9</v>
      </c>
      <c r="AL216" s="169">
        <v>0</v>
      </c>
      <c r="AM216" s="169">
        <v>0</v>
      </c>
      <c r="AN216" s="169">
        <v>-0.3517773585736279</v>
      </c>
      <c r="AO216" s="198">
        <v>49.64</v>
      </c>
      <c r="AP216" s="276" t="s">
        <v>61</v>
      </c>
      <c r="AQ216" s="171" t="s">
        <v>61</v>
      </c>
      <c r="AR216" s="263" t="s">
        <v>12</v>
      </c>
      <c r="AS216" s="110" t="s">
        <v>234</v>
      </c>
    </row>
    <row r="217" spans="3:45" ht="24" customHeight="1" hidden="1">
      <c r="C217" s="110" t="s">
        <v>49</v>
      </c>
      <c r="D217" s="58" t="s">
        <v>12</v>
      </c>
      <c r="E217" s="38" t="s">
        <v>12</v>
      </c>
      <c r="F217" s="161" t="s">
        <v>12</v>
      </c>
      <c r="G217" s="169">
        <v>-1.2</v>
      </c>
      <c r="H217" s="169">
        <v>-1.0999999999999943</v>
      </c>
      <c r="I217" s="268" t="s">
        <v>61</v>
      </c>
      <c r="J217" s="311" t="s">
        <v>61</v>
      </c>
      <c r="K217" s="60" t="s">
        <v>61</v>
      </c>
      <c r="L217" s="328" t="s">
        <v>61</v>
      </c>
      <c r="M217" s="154" t="s">
        <v>61</v>
      </c>
      <c r="N217" s="60" t="s">
        <v>61</v>
      </c>
      <c r="O217" s="60" t="s">
        <v>61</v>
      </c>
      <c r="P217" s="85" t="s">
        <v>61</v>
      </c>
      <c r="Q217" s="309">
        <v>98</v>
      </c>
      <c r="R217" s="200">
        <f t="shared" si="16"/>
        <v>-1.5075376884422127</v>
      </c>
      <c r="S217" s="65">
        <v>97.6</v>
      </c>
      <c r="T217" s="40">
        <v>-1</v>
      </c>
      <c r="U217" s="65">
        <v>0.3</v>
      </c>
      <c r="V217" s="300">
        <v>-0.1</v>
      </c>
      <c r="W217" s="213">
        <v>5472.011536</v>
      </c>
      <c r="X217" s="161">
        <f t="shared" si="18"/>
        <v>11.662687993222704</v>
      </c>
      <c r="Y217" s="213">
        <v>4317.95393</v>
      </c>
      <c r="Z217" s="70">
        <f t="shared" si="19"/>
        <v>12.714743517152584</v>
      </c>
      <c r="AA217" s="222">
        <v>1341.5</v>
      </c>
      <c r="AB217" s="70">
        <f t="shared" si="20"/>
        <v>7.785633938614822</v>
      </c>
      <c r="AC217" s="110" t="s">
        <v>288</v>
      </c>
      <c r="AD217" s="288">
        <v>2</v>
      </c>
      <c r="AE217" s="178">
        <v>4.2</v>
      </c>
      <c r="AF217" s="134"/>
      <c r="AG217" s="245">
        <v>1.49</v>
      </c>
      <c r="AH217" s="136">
        <v>10771.42</v>
      </c>
      <c r="AI217" s="255">
        <v>105.85</v>
      </c>
      <c r="AJ217" s="284">
        <v>135.15</v>
      </c>
      <c r="AK217" s="288">
        <v>2.1</v>
      </c>
      <c r="AL217" s="169">
        <v>0.4975124378109541</v>
      </c>
      <c r="AM217" s="169">
        <v>-0.09950248756219082</v>
      </c>
      <c r="AN217" s="169">
        <v>-0.3160320623541395</v>
      </c>
      <c r="AO217" s="198">
        <v>51.76</v>
      </c>
      <c r="AP217" s="276" t="s">
        <v>61</v>
      </c>
      <c r="AQ217" s="171" t="s">
        <v>61</v>
      </c>
      <c r="AR217" s="263" t="s">
        <v>12</v>
      </c>
      <c r="AS217" s="110" t="s">
        <v>49</v>
      </c>
    </row>
    <row r="218" spans="3:45" ht="24" customHeight="1" hidden="1">
      <c r="C218" s="110" t="s">
        <v>174</v>
      </c>
      <c r="D218" s="58" t="s">
        <v>12</v>
      </c>
      <c r="E218" s="38" t="s">
        <v>12</v>
      </c>
      <c r="F218" s="161" t="s">
        <v>12</v>
      </c>
      <c r="G218" s="169">
        <v>8.6</v>
      </c>
      <c r="H218" s="169">
        <v>0.9000000000000057</v>
      </c>
      <c r="I218" s="268" t="s">
        <v>61</v>
      </c>
      <c r="J218" s="311" t="s">
        <v>61</v>
      </c>
      <c r="K218" s="60" t="s">
        <v>61</v>
      </c>
      <c r="L218" s="328" t="s">
        <v>61</v>
      </c>
      <c r="M218" s="154" t="s">
        <v>61</v>
      </c>
      <c r="N218" s="60" t="s">
        <v>61</v>
      </c>
      <c r="O218" s="60" t="s">
        <v>61</v>
      </c>
      <c r="P218" s="85" t="s">
        <v>61</v>
      </c>
      <c r="Q218" s="309">
        <v>98.9</v>
      </c>
      <c r="R218" s="200">
        <f t="shared" si="16"/>
        <v>0.9183673469387799</v>
      </c>
      <c r="S218" s="65">
        <v>97.6</v>
      </c>
      <c r="T218" s="40">
        <v>0</v>
      </c>
      <c r="U218" s="65">
        <v>0.3</v>
      </c>
      <c r="V218" s="300">
        <v>0.2</v>
      </c>
      <c r="W218" s="213">
        <v>5155.19515</v>
      </c>
      <c r="X218" s="161">
        <f t="shared" si="18"/>
        <v>13.365197297609782</v>
      </c>
      <c r="Y218" s="213">
        <v>4557.901734</v>
      </c>
      <c r="Z218" s="70">
        <f t="shared" si="19"/>
        <v>28.12114573460488</v>
      </c>
      <c r="AA218" s="222">
        <v>1232.3</v>
      </c>
      <c r="AB218" s="70">
        <f t="shared" si="20"/>
        <v>-17.38955554065832</v>
      </c>
      <c r="AC218" s="110" t="s">
        <v>289</v>
      </c>
      <c r="AD218" s="288">
        <v>2</v>
      </c>
      <c r="AE218" s="178">
        <v>4.9</v>
      </c>
      <c r="AF218" s="134"/>
      <c r="AG218" s="245">
        <v>1.445</v>
      </c>
      <c r="AH218" s="136">
        <v>10899.25</v>
      </c>
      <c r="AI218" s="255">
        <v>103.15</v>
      </c>
      <c r="AJ218" s="284">
        <v>136.61</v>
      </c>
      <c r="AK218" s="288">
        <v>2.1</v>
      </c>
      <c r="AL218" s="169">
        <v>0.7999999999999972</v>
      </c>
      <c r="AM218" s="169">
        <v>-0.1994017946161506</v>
      </c>
      <c r="AN218" s="169">
        <v>-0.3355017745880673</v>
      </c>
      <c r="AO218" s="198">
        <v>49.13</v>
      </c>
      <c r="AP218" s="276" t="s">
        <v>61</v>
      </c>
      <c r="AQ218" s="171" t="s">
        <v>61</v>
      </c>
      <c r="AR218" s="263" t="s">
        <v>12</v>
      </c>
      <c r="AS218" s="110" t="s">
        <v>174</v>
      </c>
    </row>
    <row r="219" spans="3:45" ht="24" customHeight="1" hidden="1">
      <c r="C219" s="110" t="s">
        <v>261</v>
      </c>
      <c r="D219" s="58" t="s">
        <v>12</v>
      </c>
      <c r="E219" s="38" t="s">
        <v>12</v>
      </c>
      <c r="F219" s="161" t="s">
        <v>12</v>
      </c>
      <c r="G219" s="169">
        <v>-8.4</v>
      </c>
      <c r="H219" s="169">
        <v>1.2</v>
      </c>
      <c r="I219" s="268" t="s">
        <v>12</v>
      </c>
      <c r="J219" s="311" t="s">
        <v>12</v>
      </c>
      <c r="K219" s="60" t="s">
        <v>12</v>
      </c>
      <c r="L219" s="328" t="s">
        <v>12</v>
      </c>
      <c r="M219" s="154" t="s">
        <v>12</v>
      </c>
      <c r="N219" s="60" t="s">
        <v>12</v>
      </c>
      <c r="O219" s="60" t="s">
        <v>12</v>
      </c>
      <c r="P219" s="85" t="s">
        <v>12</v>
      </c>
      <c r="Q219" s="311">
        <v>97.6</v>
      </c>
      <c r="R219" s="200">
        <f t="shared" si="16"/>
        <v>-1.3144590495450075</v>
      </c>
      <c r="S219" s="65">
        <v>96.4</v>
      </c>
      <c r="T219" s="40">
        <v>-1.2</v>
      </c>
      <c r="U219" s="65">
        <v>0.1</v>
      </c>
      <c r="V219" s="300">
        <v>0</v>
      </c>
      <c r="W219" s="213">
        <v>5394.564873</v>
      </c>
      <c r="X219" s="161">
        <f t="shared" si="18"/>
        <v>8.811304108976145</v>
      </c>
      <c r="Y219" s="213">
        <v>4261.351148</v>
      </c>
      <c r="Z219" s="70">
        <f t="shared" si="19"/>
        <v>11.098409996072206</v>
      </c>
      <c r="AA219" s="222">
        <v>1610.3</v>
      </c>
      <c r="AB219" s="70">
        <f t="shared" si="20"/>
        <v>34.572956710680245</v>
      </c>
      <c r="AC219" s="111" t="s">
        <v>290</v>
      </c>
      <c r="AD219" s="288">
        <v>2</v>
      </c>
      <c r="AE219" s="178">
        <v>4.2</v>
      </c>
      <c r="AF219" s="134"/>
      <c r="AG219" s="245">
        <v>1.435</v>
      </c>
      <c r="AH219" s="136">
        <v>11488.76</v>
      </c>
      <c r="AI219" s="255">
        <v>103.77</v>
      </c>
      <c r="AJ219" s="284">
        <v>141.37</v>
      </c>
      <c r="AK219" s="288">
        <v>1.9</v>
      </c>
      <c r="AL219" s="169">
        <v>0.19980019980019392</v>
      </c>
      <c r="AM219" s="169">
        <v>-0.19920318725100117</v>
      </c>
      <c r="AN219" s="169">
        <v>-0.28916396164696323</v>
      </c>
      <c r="AO219" s="198">
        <v>43.45</v>
      </c>
      <c r="AP219" s="276" t="s">
        <v>12</v>
      </c>
      <c r="AQ219" s="171" t="s">
        <v>12</v>
      </c>
      <c r="AR219" s="263" t="s">
        <v>12</v>
      </c>
      <c r="AS219" s="110" t="s">
        <v>261</v>
      </c>
    </row>
    <row r="220" spans="3:45" ht="24" customHeight="1" hidden="1">
      <c r="C220" s="126" t="s">
        <v>262</v>
      </c>
      <c r="D220" s="105" t="s">
        <v>12</v>
      </c>
      <c r="E220" s="106" t="s">
        <v>12</v>
      </c>
      <c r="F220" s="162" t="s">
        <v>12</v>
      </c>
      <c r="G220" s="179">
        <v>1.1</v>
      </c>
      <c r="H220" s="179">
        <v>0.5</v>
      </c>
      <c r="I220" s="316" t="s">
        <v>12</v>
      </c>
      <c r="J220" s="329" t="s">
        <v>12</v>
      </c>
      <c r="K220" s="107" t="s">
        <v>12</v>
      </c>
      <c r="L220" s="330" t="s">
        <v>12</v>
      </c>
      <c r="M220" s="164" t="s">
        <v>12</v>
      </c>
      <c r="N220" s="107" t="s">
        <v>12</v>
      </c>
      <c r="O220" s="107" t="s">
        <v>12</v>
      </c>
      <c r="P220" s="131" t="s">
        <v>12</v>
      </c>
      <c r="Q220" s="312">
        <v>99.8</v>
      </c>
      <c r="R220" s="201">
        <f t="shared" si="16"/>
        <v>2.254098360655732</v>
      </c>
      <c r="S220" s="100">
        <v>98.3</v>
      </c>
      <c r="T220" s="109">
        <v>2</v>
      </c>
      <c r="U220" s="100">
        <v>1.6</v>
      </c>
      <c r="V220" s="304">
        <v>1.7</v>
      </c>
      <c r="W220" s="215">
        <v>4411.41</v>
      </c>
      <c r="X220" s="161">
        <f t="shared" si="18"/>
        <v>3.209779140576117</v>
      </c>
      <c r="Y220" s="215">
        <v>4223.238</v>
      </c>
      <c r="Z220" s="70">
        <f t="shared" si="19"/>
        <v>11.550665166838272</v>
      </c>
      <c r="AA220" s="223">
        <v>777.8</v>
      </c>
      <c r="AB220" s="70">
        <f t="shared" si="20"/>
        <v>-27.88131664348633</v>
      </c>
      <c r="AC220" s="110" t="s">
        <v>291</v>
      </c>
      <c r="AD220" s="290">
        <v>2</v>
      </c>
      <c r="AE220" s="177">
        <v>3.9</v>
      </c>
      <c r="AF220" s="134"/>
      <c r="AG220" s="248">
        <v>1.32</v>
      </c>
      <c r="AH220" s="243">
        <v>11387.59</v>
      </c>
      <c r="AI220" s="256">
        <v>103.56</v>
      </c>
      <c r="AJ220" s="285">
        <v>134.82</v>
      </c>
      <c r="AK220" s="290">
        <v>1.4</v>
      </c>
      <c r="AL220" s="179">
        <v>0.20020020020020013</v>
      </c>
      <c r="AM220" s="179">
        <v>0.10030090270811343</v>
      </c>
      <c r="AN220" s="179">
        <v>0.2343324803587734</v>
      </c>
      <c r="AO220" s="271">
        <v>48.2</v>
      </c>
      <c r="AP220" s="279" t="s">
        <v>12</v>
      </c>
      <c r="AQ220" s="180" t="s">
        <v>12</v>
      </c>
      <c r="AR220" s="265" t="s">
        <v>12</v>
      </c>
      <c r="AS220" s="126" t="s">
        <v>262</v>
      </c>
    </row>
    <row r="221" spans="3:45" ht="24" customHeight="1" hidden="1">
      <c r="C221" s="110" t="s">
        <v>142</v>
      </c>
      <c r="D221" s="58" t="s">
        <v>12</v>
      </c>
      <c r="E221" s="38" t="s">
        <v>12</v>
      </c>
      <c r="F221" s="161" t="s">
        <v>12</v>
      </c>
      <c r="G221" s="169">
        <v>3.4</v>
      </c>
      <c r="H221" s="169">
        <v>-2.0999999999999943</v>
      </c>
      <c r="I221" s="268" t="s">
        <v>61</v>
      </c>
      <c r="J221" s="311" t="s">
        <v>61</v>
      </c>
      <c r="K221" s="60" t="s">
        <v>61</v>
      </c>
      <c r="L221" s="328" t="s">
        <v>61</v>
      </c>
      <c r="M221" s="154" t="s">
        <v>61</v>
      </c>
      <c r="N221" s="60" t="s">
        <v>61</v>
      </c>
      <c r="O221" s="60" t="s">
        <v>61</v>
      </c>
      <c r="P221" s="85" t="s">
        <v>61</v>
      </c>
      <c r="Q221" s="58">
        <v>99.7</v>
      </c>
      <c r="R221" s="200">
        <f t="shared" si="16"/>
        <v>-0.10020040080159731</v>
      </c>
      <c r="S221" s="65">
        <v>99.1</v>
      </c>
      <c r="T221" s="40">
        <v>0.7999999999999972</v>
      </c>
      <c r="U221" s="65">
        <v>-0.7</v>
      </c>
      <c r="V221" s="300">
        <v>-0.6</v>
      </c>
      <c r="W221" s="213">
        <v>4846.301</v>
      </c>
      <c r="X221" s="161">
        <f t="shared" si="18"/>
        <v>1.6495955694029902</v>
      </c>
      <c r="Y221" s="213">
        <v>3762.244</v>
      </c>
      <c r="Z221" s="70">
        <f t="shared" si="19"/>
        <v>11.573839348041545</v>
      </c>
      <c r="AA221" s="222">
        <v>2079.5</v>
      </c>
      <c r="AB221" s="70">
        <f t="shared" si="20"/>
        <v>-3.2520703452126156</v>
      </c>
      <c r="AC221" s="110" t="s">
        <v>284</v>
      </c>
      <c r="AD221" s="288">
        <v>1.9</v>
      </c>
      <c r="AE221" s="178">
        <v>1.2</v>
      </c>
      <c r="AF221" s="134"/>
      <c r="AG221" s="245">
        <v>1.47</v>
      </c>
      <c r="AH221" s="136">
        <v>11740.6</v>
      </c>
      <c r="AI221" s="255">
        <v>104.57</v>
      </c>
      <c r="AJ221" s="284">
        <v>138.56</v>
      </c>
      <c r="AK221" s="288">
        <v>1.3</v>
      </c>
      <c r="AL221" s="169">
        <v>-0.10010010010010717</v>
      </c>
      <c r="AM221" s="169">
        <v>-0.20060180541625527</v>
      </c>
      <c r="AN221" s="169">
        <v>-0.08067504158485406</v>
      </c>
      <c r="AO221" s="198">
        <v>51.75</v>
      </c>
      <c r="AP221" s="276" t="s">
        <v>61</v>
      </c>
      <c r="AQ221" s="171" t="s">
        <v>61</v>
      </c>
      <c r="AR221" s="263" t="s">
        <v>12</v>
      </c>
      <c r="AS221" s="110" t="s">
        <v>142</v>
      </c>
    </row>
    <row r="222" spans="3:45" ht="24" customHeight="1" hidden="1">
      <c r="C222" s="110" t="s">
        <v>186</v>
      </c>
      <c r="D222" s="58" t="s">
        <v>12</v>
      </c>
      <c r="E222" s="38" t="s">
        <v>12</v>
      </c>
      <c r="F222" s="161" t="s">
        <v>12</v>
      </c>
      <c r="G222" s="169">
        <v>6</v>
      </c>
      <c r="H222" s="169">
        <v>3.2</v>
      </c>
      <c r="I222" s="268" t="s">
        <v>61</v>
      </c>
      <c r="J222" s="311" t="s">
        <v>61</v>
      </c>
      <c r="K222" s="60" t="s">
        <v>61</v>
      </c>
      <c r="L222" s="328" t="s">
        <v>61</v>
      </c>
      <c r="M222" s="154" t="s">
        <v>61</v>
      </c>
      <c r="N222" s="60" t="s">
        <v>61</v>
      </c>
      <c r="O222" s="60" t="s">
        <v>61</v>
      </c>
      <c r="P222" s="85" t="s">
        <v>61</v>
      </c>
      <c r="Q222" s="309">
        <v>100</v>
      </c>
      <c r="R222" s="200">
        <f t="shared" si="16"/>
        <v>0.3009027081243687</v>
      </c>
      <c r="S222" s="65">
        <v>99.2</v>
      </c>
      <c r="T222" s="40">
        <v>0.09999999999999432</v>
      </c>
      <c r="U222" s="65">
        <v>-0.4</v>
      </c>
      <c r="V222" s="300">
        <v>-0.1</v>
      </c>
      <c r="W222" s="213">
        <v>5776.01</v>
      </c>
      <c r="X222" s="161">
        <f t="shared" si="18"/>
        <v>6.1295662254320575</v>
      </c>
      <c r="Y222" s="213">
        <v>4665.412</v>
      </c>
      <c r="Z222" s="70">
        <f t="shared" si="19"/>
        <v>7.89987057826113</v>
      </c>
      <c r="AA222" s="222">
        <v>1803.3</v>
      </c>
      <c r="AB222" s="70">
        <f t="shared" si="20"/>
        <v>-2.074395872929685</v>
      </c>
      <c r="AC222" s="110" t="s">
        <v>285</v>
      </c>
      <c r="AD222" s="288">
        <v>2.1</v>
      </c>
      <c r="AE222" s="169">
        <v>2</v>
      </c>
      <c r="AF222" s="134"/>
      <c r="AG222" s="245">
        <v>1.32</v>
      </c>
      <c r="AH222" s="136">
        <v>11668.95</v>
      </c>
      <c r="AI222" s="255">
        <v>106.95</v>
      </c>
      <c r="AJ222" s="284">
        <v>138.6</v>
      </c>
      <c r="AK222" s="288">
        <v>1.4</v>
      </c>
      <c r="AL222" s="169">
        <v>0</v>
      </c>
      <c r="AM222" s="169">
        <v>-0.10010010010010717</v>
      </c>
      <c r="AN222" s="169">
        <v>-0.004519719536361322</v>
      </c>
      <c r="AO222" s="198">
        <v>55.4</v>
      </c>
      <c r="AP222" s="276" t="s">
        <v>61</v>
      </c>
      <c r="AQ222" s="171" t="s">
        <v>61</v>
      </c>
      <c r="AR222" s="263" t="s">
        <v>12</v>
      </c>
      <c r="AS222" s="110" t="s">
        <v>186</v>
      </c>
    </row>
    <row r="223" spans="3:45" ht="24" customHeight="1" hidden="1">
      <c r="C223" s="110" t="s">
        <v>175</v>
      </c>
      <c r="D223" s="58" t="s">
        <v>12</v>
      </c>
      <c r="E223" s="38" t="s">
        <v>12</v>
      </c>
      <c r="F223" s="161" t="s">
        <v>12</v>
      </c>
      <c r="G223" s="169">
        <v>-6</v>
      </c>
      <c r="H223" s="169">
        <v>1.4000000000000057</v>
      </c>
      <c r="I223" s="268" t="s">
        <v>61</v>
      </c>
      <c r="J223" s="311" t="s">
        <v>61</v>
      </c>
      <c r="K223" s="60" t="s">
        <v>61</v>
      </c>
      <c r="L223" s="328" t="s">
        <v>61</v>
      </c>
      <c r="M223" s="154" t="s">
        <v>61</v>
      </c>
      <c r="N223" s="60" t="s">
        <v>61</v>
      </c>
      <c r="O223" s="60" t="s">
        <v>61</v>
      </c>
      <c r="P223" s="85" t="s">
        <v>61</v>
      </c>
      <c r="Q223" s="309">
        <v>100.5</v>
      </c>
      <c r="R223" s="200">
        <f t="shared" si="16"/>
        <v>0.4999999999999858</v>
      </c>
      <c r="S223" s="65">
        <v>98.6</v>
      </c>
      <c r="T223" s="40">
        <v>-0.5999999999999943</v>
      </c>
      <c r="U223" s="65">
        <v>1</v>
      </c>
      <c r="V223" s="300">
        <v>0.9</v>
      </c>
      <c r="W223" s="213">
        <v>5504.326</v>
      </c>
      <c r="X223" s="161">
        <f t="shared" si="18"/>
        <v>7.7946210362567</v>
      </c>
      <c r="Y223" s="213">
        <v>4556.789</v>
      </c>
      <c r="Z223" s="70">
        <f t="shared" si="19"/>
        <v>13.027854413759528</v>
      </c>
      <c r="AA223" s="222">
        <v>1606.6</v>
      </c>
      <c r="AB223" s="70">
        <f t="shared" si="20"/>
        <v>3.8727613629016417</v>
      </c>
      <c r="AC223" s="110" t="s">
        <v>282</v>
      </c>
      <c r="AD223" s="288">
        <v>1.9</v>
      </c>
      <c r="AE223" s="169">
        <v>3</v>
      </c>
      <c r="AF223" s="134"/>
      <c r="AG223" s="245">
        <v>1.24</v>
      </c>
      <c r="AH223" s="136">
        <v>11008.9</v>
      </c>
      <c r="AI223" s="255">
        <v>105.86</v>
      </c>
      <c r="AJ223" s="284">
        <v>136.85</v>
      </c>
      <c r="AK223" s="288">
        <v>1.9</v>
      </c>
      <c r="AL223" s="169">
        <v>0.09990009990011117</v>
      </c>
      <c r="AM223" s="169">
        <v>0</v>
      </c>
      <c r="AN223" s="169">
        <v>-0.04325243921402944</v>
      </c>
      <c r="AO223" s="198">
        <v>49.72</v>
      </c>
      <c r="AP223" s="276" t="s">
        <v>61</v>
      </c>
      <c r="AQ223" s="171" t="s">
        <v>61</v>
      </c>
      <c r="AR223" s="263" t="s">
        <v>12</v>
      </c>
      <c r="AS223" s="110" t="s">
        <v>175</v>
      </c>
    </row>
    <row r="224" spans="3:45" ht="24" customHeight="1" hidden="1">
      <c r="C224" s="110" t="s">
        <v>97</v>
      </c>
      <c r="D224" s="58" t="s">
        <v>12</v>
      </c>
      <c r="E224" s="38" t="s">
        <v>12</v>
      </c>
      <c r="F224" s="161" t="s">
        <v>12</v>
      </c>
      <c r="G224" s="169">
        <v>-4.8</v>
      </c>
      <c r="H224" s="169">
        <v>-2.9000000000000057</v>
      </c>
      <c r="I224" s="268" t="s">
        <v>61</v>
      </c>
      <c r="J224" s="311" t="s">
        <v>61</v>
      </c>
      <c r="K224" s="60" t="s">
        <v>61</v>
      </c>
      <c r="L224" s="328" t="s">
        <v>61</v>
      </c>
      <c r="M224" s="154" t="s">
        <v>61</v>
      </c>
      <c r="N224" s="60" t="s">
        <v>61</v>
      </c>
      <c r="O224" s="60" t="s">
        <v>61</v>
      </c>
      <c r="P224" s="85" t="s">
        <v>61</v>
      </c>
      <c r="Q224" s="309">
        <v>99.8</v>
      </c>
      <c r="R224" s="200">
        <f t="shared" si="16"/>
        <v>-0.6965174129353215</v>
      </c>
      <c r="S224" s="65">
        <v>99.6</v>
      </c>
      <c r="T224" s="40">
        <v>1</v>
      </c>
      <c r="U224" s="65">
        <v>-0.8</v>
      </c>
      <c r="V224" s="300">
        <v>-0.7</v>
      </c>
      <c r="W224" s="213">
        <v>4795.218</v>
      </c>
      <c r="X224" s="161">
        <f t="shared" si="18"/>
        <v>1.3859326313456108</v>
      </c>
      <c r="Y224" s="213">
        <v>4510.471</v>
      </c>
      <c r="Z224" s="70">
        <f t="shared" si="19"/>
        <v>18.898334623220947</v>
      </c>
      <c r="AA224" s="222">
        <v>1393.1</v>
      </c>
      <c r="AB224" s="70">
        <f t="shared" si="20"/>
        <v>-18.641593178765405</v>
      </c>
      <c r="AC224" s="110" t="s">
        <v>227</v>
      </c>
      <c r="AD224" s="288">
        <v>1.5</v>
      </c>
      <c r="AE224" s="178">
        <v>2.2</v>
      </c>
      <c r="AF224" s="134"/>
      <c r="AG224" s="245">
        <v>1.245</v>
      </c>
      <c r="AH224" s="136">
        <v>11276.59</v>
      </c>
      <c r="AI224" s="255">
        <v>108.15</v>
      </c>
      <c r="AJ224" s="284">
        <v>133.86</v>
      </c>
      <c r="AK224" s="288">
        <v>1.8</v>
      </c>
      <c r="AL224" s="169">
        <v>0.0998003992015839</v>
      </c>
      <c r="AM224" s="169">
        <v>0.09990009990011117</v>
      </c>
      <c r="AN224" s="169">
        <v>0.020765913714043904</v>
      </c>
      <c r="AO224" s="198">
        <v>51.97</v>
      </c>
      <c r="AP224" s="276" t="s">
        <v>61</v>
      </c>
      <c r="AQ224" s="171" t="s">
        <v>61</v>
      </c>
      <c r="AR224" s="263" t="s">
        <v>12</v>
      </c>
      <c r="AS224" s="110" t="s">
        <v>97</v>
      </c>
    </row>
    <row r="225" spans="3:45" ht="24" customHeight="1" hidden="1">
      <c r="C225" s="110" t="s">
        <v>2</v>
      </c>
      <c r="D225" s="58" t="s">
        <v>12</v>
      </c>
      <c r="E225" s="38" t="s">
        <v>12</v>
      </c>
      <c r="F225" s="161" t="s">
        <v>12</v>
      </c>
      <c r="G225" s="169">
        <v>8.4</v>
      </c>
      <c r="H225" s="169">
        <v>0.9000000000000057</v>
      </c>
      <c r="I225" s="268" t="s">
        <v>61</v>
      </c>
      <c r="J225" s="311" t="s">
        <v>61</v>
      </c>
      <c r="K225" s="60" t="s">
        <v>61</v>
      </c>
      <c r="L225" s="328" t="s">
        <v>61</v>
      </c>
      <c r="M225" s="154" t="s">
        <v>61</v>
      </c>
      <c r="N225" s="60" t="s">
        <v>61</v>
      </c>
      <c r="O225" s="60" t="s">
        <v>61</v>
      </c>
      <c r="P225" s="85" t="s">
        <v>61</v>
      </c>
      <c r="Q225" s="309">
        <v>100.1</v>
      </c>
      <c r="R225" s="200">
        <f t="shared" si="16"/>
        <v>0.30060120240480614</v>
      </c>
      <c r="S225" s="65">
        <v>99.8</v>
      </c>
      <c r="T225" s="40">
        <v>0.20000000000000284</v>
      </c>
      <c r="U225" s="65">
        <v>0.6</v>
      </c>
      <c r="V225" s="300">
        <v>0.4</v>
      </c>
      <c r="W225" s="213">
        <v>5478.184</v>
      </c>
      <c r="X225" s="161">
        <f t="shared" si="18"/>
        <v>3.5731183047224278</v>
      </c>
      <c r="Y225" s="213">
        <v>4619.861</v>
      </c>
      <c r="Z225" s="70">
        <f t="shared" si="19"/>
        <v>11.358952066810033</v>
      </c>
      <c r="AA225" s="222">
        <v>1095</v>
      </c>
      <c r="AB225" s="70">
        <f t="shared" si="20"/>
        <v>-14.646504014342511</v>
      </c>
      <c r="AC225" s="110" t="s">
        <v>228</v>
      </c>
      <c r="AD225" s="288">
        <v>1.6</v>
      </c>
      <c r="AE225" s="178">
        <v>1.7</v>
      </c>
      <c r="AF225" s="134"/>
      <c r="AG225" s="245">
        <v>1.165</v>
      </c>
      <c r="AH225" s="136">
        <v>11584.01</v>
      </c>
      <c r="AI225" s="255">
        <v>110.36</v>
      </c>
      <c r="AJ225" s="284">
        <v>133.23</v>
      </c>
      <c r="AK225" s="288">
        <v>1.4</v>
      </c>
      <c r="AL225" s="169">
        <v>-0.4980079681274958</v>
      </c>
      <c r="AM225" s="169">
        <v>-0.19960079840319622</v>
      </c>
      <c r="AN225" s="169">
        <v>-0.134637306561757</v>
      </c>
      <c r="AO225" s="198">
        <v>56.5</v>
      </c>
      <c r="AP225" s="276" t="s">
        <v>61</v>
      </c>
      <c r="AQ225" s="171" t="s">
        <v>61</v>
      </c>
      <c r="AR225" s="263" t="s">
        <v>12</v>
      </c>
      <c r="AS225" s="110" t="s">
        <v>2</v>
      </c>
    </row>
    <row r="226" spans="3:45" ht="24" customHeight="1" hidden="1">
      <c r="C226" s="110" t="s">
        <v>98</v>
      </c>
      <c r="D226" s="58" t="s">
        <v>12</v>
      </c>
      <c r="E226" s="38" t="s">
        <v>12</v>
      </c>
      <c r="F226" s="161" t="s">
        <v>12</v>
      </c>
      <c r="G226" s="169">
        <v>0</v>
      </c>
      <c r="H226" s="169">
        <v>-0.5</v>
      </c>
      <c r="I226" s="268" t="s">
        <v>61</v>
      </c>
      <c r="J226" s="311" t="s">
        <v>61</v>
      </c>
      <c r="K226" s="60" t="s">
        <v>61</v>
      </c>
      <c r="L226" s="328" t="s">
        <v>61</v>
      </c>
      <c r="M226" s="154" t="s">
        <v>61</v>
      </c>
      <c r="N226" s="60" t="s">
        <v>61</v>
      </c>
      <c r="O226" s="60" t="s">
        <v>61</v>
      </c>
      <c r="P226" s="85" t="s">
        <v>61</v>
      </c>
      <c r="Q226" s="58">
        <v>99.3</v>
      </c>
      <c r="R226" s="188">
        <f t="shared" si="16"/>
        <v>-0.7992007992007899</v>
      </c>
      <c r="S226" s="65">
        <v>100.6</v>
      </c>
      <c r="T226" s="40">
        <v>0.7999999999999972</v>
      </c>
      <c r="U226" s="65">
        <v>-0.3</v>
      </c>
      <c r="V226" s="300">
        <v>-0.2</v>
      </c>
      <c r="W226" s="213">
        <v>5536.78</v>
      </c>
      <c r="X226" s="161">
        <f t="shared" si="18"/>
        <v>4.32060156411076</v>
      </c>
      <c r="Y226" s="213">
        <v>4674.823</v>
      </c>
      <c r="Z226" s="70">
        <f t="shared" si="19"/>
        <v>11.86916808657648</v>
      </c>
      <c r="AA226" s="222">
        <v>1689.9</v>
      </c>
      <c r="AB226" s="70">
        <f t="shared" si="20"/>
        <v>3.2126061198314346</v>
      </c>
      <c r="AC226" s="110" t="s">
        <v>231</v>
      </c>
      <c r="AD226" s="288">
        <v>1.7</v>
      </c>
      <c r="AE226" s="178">
        <v>1.5</v>
      </c>
      <c r="AF226" s="134"/>
      <c r="AG226" s="245">
        <v>1.305</v>
      </c>
      <c r="AH226" s="136">
        <v>11899.6</v>
      </c>
      <c r="AI226" s="255">
        <v>112.17</v>
      </c>
      <c r="AJ226" s="284">
        <v>135.84</v>
      </c>
      <c r="AK226" s="288">
        <v>1.6</v>
      </c>
      <c r="AL226" s="169">
        <v>-0.2997002997003051</v>
      </c>
      <c r="AM226" s="169">
        <v>-0.19980019980019392</v>
      </c>
      <c r="AN226" s="169">
        <v>-0.16282524294152267</v>
      </c>
      <c r="AO226" s="198">
        <v>60.6</v>
      </c>
      <c r="AP226" s="276" t="s">
        <v>61</v>
      </c>
      <c r="AQ226" s="171" t="s">
        <v>61</v>
      </c>
      <c r="AR226" s="263" t="s">
        <v>12</v>
      </c>
      <c r="AS226" s="110" t="s">
        <v>98</v>
      </c>
    </row>
    <row r="227" spans="3:45" ht="24" customHeight="1" hidden="1">
      <c r="C227" s="110" t="s">
        <v>68</v>
      </c>
      <c r="D227" s="58" t="s">
        <v>12</v>
      </c>
      <c r="E227" s="38" t="s">
        <v>12</v>
      </c>
      <c r="F227" s="161" t="s">
        <v>12</v>
      </c>
      <c r="G227" s="169">
        <v>4.4</v>
      </c>
      <c r="H227" s="169">
        <v>4.3</v>
      </c>
      <c r="I227" s="268" t="s">
        <v>61</v>
      </c>
      <c r="J227" s="311" t="s">
        <v>61</v>
      </c>
      <c r="K227" s="60" t="s">
        <v>61</v>
      </c>
      <c r="L227" s="328" t="s">
        <v>61</v>
      </c>
      <c r="M227" s="154" t="s">
        <v>61</v>
      </c>
      <c r="N227" s="60" t="s">
        <v>61</v>
      </c>
      <c r="O227" s="60" t="s">
        <v>61</v>
      </c>
      <c r="P227" s="85" t="s">
        <v>61</v>
      </c>
      <c r="Q227" s="309">
        <v>99.4</v>
      </c>
      <c r="R227" s="200">
        <f t="shared" si="16"/>
        <v>0.10070493454179541</v>
      </c>
      <c r="S227" s="65">
        <v>101.3</v>
      </c>
      <c r="T227" s="40">
        <v>0.7000000000000028</v>
      </c>
      <c r="U227" s="65">
        <v>1.1</v>
      </c>
      <c r="V227" s="300">
        <v>0.8</v>
      </c>
      <c r="W227" s="213">
        <v>5219.993</v>
      </c>
      <c r="X227" s="161">
        <f t="shared" si="18"/>
        <v>9.07977154877922</v>
      </c>
      <c r="Y227" s="213">
        <v>5117.418</v>
      </c>
      <c r="Z227" s="70">
        <f t="shared" si="19"/>
        <v>21.480485545779885</v>
      </c>
      <c r="AA227" s="222">
        <v>1208.6</v>
      </c>
      <c r="AB227" s="70">
        <f t="shared" si="20"/>
        <v>-16.133509124973983</v>
      </c>
      <c r="AC227" s="110" t="s">
        <v>286</v>
      </c>
      <c r="AD227" s="288">
        <v>1.6</v>
      </c>
      <c r="AE227" s="178">
        <v>1.1</v>
      </c>
      <c r="AF227" s="134"/>
      <c r="AG227" s="245">
        <v>1.335</v>
      </c>
      <c r="AH227" s="136">
        <v>12413.6</v>
      </c>
      <c r="AI227" s="257">
        <v>111.4</v>
      </c>
      <c r="AJ227" s="284">
        <v>136.03</v>
      </c>
      <c r="AK227" s="288">
        <v>1.8</v>
      </c>
      <c r="AL227" s="169">
        <v>-0.29940119760479433</v>
      </c>
      <c r="AM227" s="169">
        <v>-0.19960079840319622</v>
      </c>
      <c r="AN227" s="169">
        <v>-0.2523655211345499</v>
      </c>
      <c r="AO227" s="198">
        <v>68.94</v>
      </c>
      <c r="AP227" s="276" t="s">
        <v>61</v>
      </c>
      <c r="AQ227" s="171" t="s">
        <v>61</v>
      </c>
      <c r="AR227" s="263" t="s">
        <v>12</v>
      </c>
      <c r="AS227" s="110" t="s">
        <v>68</v>
      </c>
    </row>
    <row r="228" spans="3:45" ht="24" customHeight="1" hidden="1">
      <c r="C228" s="110" t="s">
        <v>5</v>
      </c>
      <c r="D228" s="58" t="s">
        <v>12</v>
      </c>
      <c r="E228" s="38" t="s">
        <v>12</v>
      </c>
      <c r="F228" s="161" t="s">
        <v>12</v>
      </c>
      <c r="G228" s="169">
        <v>-2.9</v>
      </c>
      <c r="H228" s="169">
        <v>-1.7</v>
      </c>
      <c r="I228" s="268" t="s">
        <v>61</v>
      </c>
      <c r="J228" s="311" t="s">
        <v>61</v>
      </c>
      <c r="K228" s="60" t="s">
        <v>61</v>
      </c>
      <c r="L228" s="328" t="s">
        <v>61</v>
      </c>
      <c r="M228" s="154" t="s">
        <v>61</v>
      </c>
      <c r="N228" s="60" t="s">
        <v>61</v>
      </c>
      <c r="O228" s="60" t="s">
        <v>61</v>
      </c>
      <c r="P228" s="85" t="s">
        <v>61</v>
      </c>
      <c r="Q228" s="309">
        <v>100.3</v>
      </c>
      <c r="R228" s="200">
        <f t="shared" si="16"/>
        <v>0.9054325955734299</v>
      </c>
      <c r="S228" s="65">
        <v>101.7</v>
      </c>
      <c r="T228" s="40">
        <v>0.4000000000000057</v>
      </c>
      <c r="U228" s="65">
        <v>-0.7</v>
      </c>
      <c r="V228" s="300">
        <v>-0.4</v>
      </c>
      <c r="W228" s="213">
        <v>5927.109</v>
      </c>
      <c r="X228" s="161">
        <f t="shared" si="18"/>
        <v>8.838094677181061</v>
      </c>
      <c r="Y228" s="213">
        <v>4978.515</v>
      </c>
      <c r="Z228" s="70">
        <f t="shared" si="19"/>
        <v>17.623913327834202</v>
      </c>
      <c r="AA228" s="222">
        <v>1850.7</v>
      </c>
      <c r="AB228" s="70">
        <f t="shared" si="20"/>
        <v>6.081623294738051</v>
      </c>
      <c r="AC228" s="110" t="s">
        <v>287</v>
      </c>
      <c r="AD228" s="288">
        <v>2</v>
      </c>
      <c r="AE228" s="178">
        <v>1.7</v>
      </c>
      <c r="AF228" s="134"/>
      <c r="AG228" s="245">
        <v>1.475</v>
      </c>
      <c r="AH228" s="136">
        <v>13574.3</v>
      </c>
      <c r="AI228" s="257">
        <v>113.26</v>
      </c>
      <c r="AJ228" s="284">
        <v>136.19</v>
      </c>
      <c r="AK228" s="288">
        <v>1.8</v>
      </c>
      <c r="AL228" s="169">
        <v>-0.29850746268655826</v>
      </c>
      <c r="AM228" s="169">
        <v>-0.19920318725100117</v>
      </c>
      <c r="AN228" s="169">
        <v>-0.20294642089628212</v>
      </c>
      <c r="AO228" s="198">
        <v>66.24</v>
      </c>
      <c r="AP228" s="276" t="s">
        <v>61</v>
      </c>
      <c r="AQ228" s="171" t="s">
        <v>61</v>
      </c>
      <c r="AR228" s="263" t="s">
        <v>12</v>
      </c>
      <c r="AS228" s="110" t="s">
        <v>5</v>
      </c>
    </row>
    <row r="229" spans="3:45" ht="24" customHeight="1" hidden="1">
      <c r="C229" s="110" t="s">
        <v>99</v>
      </c>
      <c r="D229" s="58" t="s">
        <v>12</v>
      </c>
      <c r="E229" s="38" t="s">
        <v>12</v>
      </c>
      <c r="F229" s="161" t="s">
        <v>12</v>
      </c>
      <c r="G229" s="169">
        <v>0</v>
      </c>
      <c r="H229" s="169">
        <v>0.5999999999999943</v>
      </c>
      <c r="I229" s="268" t="s">
        <v>61</v>
      </c>
      <c r="J229" s="311" t="s">
        <v>61</v>
      </c>
      <c r="K229" s="60" t="s">
        <v>61</v>
      </c>
      <c r="L229" s="328" t="s">
        <v>61</v>
      </c>
      <c r="M229" s="154" t="s">
        <v>61</v>
      </c>
      <c r="N229" s="60" t="s">
        <v>61</v>
      </c>
      <c r="O229" s="60" t="s">
        <v>61</v>
      </c>
      <c r="P229" s="85" t="s">
        <v>61</v>
      </c>
      <c r="Q229" s="309">
        <v>99.8</v>
      </c>
      <c r="R229" s="200">
        <f t="shared" si="16"/>
        <v>-0.4985044865403694</v>
      </c>
      <c r="S229" s="65">
        <v>100.3</v>
      </c>
      <c r="T229" s="40">
        <v>-1.4000000000000057</v>
      </c>
      <c r="U229" s="65">
        <v>1</v>
      </c>
      <c r="V229" s="300">
        <v>0.8</v>
      </c>
      <c r="W229" s="213">
        <v>5910.577</v>
      </c>
      <c r="X229" s="161">
        <f t="shared" si="18"/>
        <v>8.01470284034869</v>
      </c>
      <c r="Y229" s="213">
        <v>5092.711</v>
      </c>
      <c r="Z229" s="70">
        <f t="shared" si="19"/>
        <v>17.94268958307299</v>
      </c>
      <c r="AA229" s="222">
        <v>1439.9</v>
      </c>
      <c r="AB229" s="70">
        <f t="shared" si="20"/>
        <v>7.335072679836017</v>
      </c>
      <c r="AC229" s="110" t="s">
        <v>288</v>
      </c>
      <c r="AD229" s="288">
        <v>1.9</v>
      </c>
      <c r="AE229" s="178">
        <v>2.8</v>
      </c>
      <c r="AF229" s="134"/>
      <c r="AG229" s="245">
        <v>1.545</v>
      </c>
      <c r="AH229" s="136">
        <v>13606.5</v>
      </c>
      <c r="AI229" s="257">
        <v>115.65</v>
      </c>
      <c r="AJ229" s="284">
        <v>139.55</v>
      </c>
      <c r="AK229" s="288">
        <v>2.1</v>
      </c>
      <c r="AL229" s="169">
        <v>-0.7920792079207928</v>
      </c>
      <c r="AM229" s="169">
        <v>-0.09960159362550769</v>
      </c>
      <c r="AN229" s="169">
        <v>-0.2112799870867832</v>
      </c>
      <c r="AO229" s="198">
        <v>59.76</v>
      </c>
      <c r="AP229" s="276" t="s">
        <v>61</v>
      </c>
      <c r="AQ229" s="171" t="s">
        <v>61</v>
      </c>
      <c r="AR229" s="263" t="s">
        <v>12</v>
      </c>
      <c r="AS229" s="110" t="s">
        <v>99</v>
      </c>
    </row>
    <row r="230" spans="3:45" ht="24" customHeight="1" hidden="1">
      <c r="C230" s="110" t="s">
        <v>7</v>
      </c>
      <c r="D230" s="58" t="s">
        <v>12</v>
      </c>
      <c r="E230" s="38" t="s">
        <v>12</v>
      </c>
      <c r="F230" s="161" t="s">
        <v>12</v>
      </c>
      <c r="G230" s="169">
        <v>-0.7</v>
      </c>
      <c r="H230" s="169">
        <v>3.7</v>
      </c>
      <c r="I230" s="268" t="s">
        <v>61</v>
      </c>
      <c r="J230" s="311" t="s">
        <v>61</v>
      </c>
      <c r="K230" s="60" t="s">
        <v>61</v>
      </c>
      <c r="L230" s="328" t="s">
        <v>61</v>
      </c>
      <c r="M230" s="154" t="s">
        <v>61</v>
      </c>
      <c r="N230" s="60" t="s">
        <v>61</v>
      </c>
      <c r="O230" s="60" t="s">
        <v>61</v>
      </c>
      <c r="P230" s="85" t="s">
        <v>61</v>
      </c>
      <c r="Q230" s="309">
        <v>101.4</v>
      </c>
      <c r="R230" s="158">
        <f t="shared" si="16"/>
        <v>1.6032064128256565</v>
      </c>
      <c r="S230" s="65">
        <v>100.8</v>
      </c>
      <c r="T230" s="40">
        <v>0.5</v>
      </c>
      <c r="U230" s="65">
        <v>0.3</v>
      </c>
      <c r="V230" s="300">
        <v>0.4</v>
      </c>
      <c r="W230" s="213">
        <v>5913.57</v>
      </c>
      <c r="X230" s="161">
        <f t="shared" si="18"/>
        <v>14.710885387141943</v>
      </c>
      <c r="Y230" s="213">
        <v>5319.153</v>
      </c>
      <c r="Z230" s="70">
        <f t="shared" si="19"/>
        <v>16.701791974175123</v>
      </c>
      <c r="AA230" s="222">
        <v>1445.1</v>
      </c>
      <c r="AB230" s="70">
        <f t="shared" si="20"/>
        <v>17.268522275419954</v>
      </c>
      <c r="AC230" s="110" t="s">
        <v>289</v>
      </c>
      <c r="AD230" s="288">
        <v>2.1</v>
      </c>
      <c r="AE230" s="178">
        <v>1.5</v>
      </c>
      <c r="AF230" s="443"/>
      <c r="AG230" s="245">
        <v>1.455</v>
      </c>
      <c r="AH230" s="136">
        <v>14872.15</v>
      </c>
      <c r="AI230" s="257">
        <v>119.45</v>
      </c>
      <c r="AJ230" s="284">
        <v>140.8</v>
      </c>
      <c r="AK230" s="288">
        <v>2</v>
      </c>
      <c r="AL230" s="169">
        <v>-0.9920634920634939</v>
      </c>
      <c r="AM230" s="169">
        <v>-0.09990009990009696</v>
      </c>
      <c r="AN230" s="169">
        <v>-0.29397470380821744</v>
      </c>
      <c r="AO230" s="198">
        <v>57.3</v>
      </c>
      <c r="AP230" s="276" t="s">
        <v>61</v>
      </c>
      <c r="AQ230" s="171" t="s">
        <v>61</v>
      </c>
      <c r="AR230" s="263" t="s">
        <v>12</v>
      </c>
      <c r="AS230" s="110" t="s">
        <v>7</v>
      </c>
    </row>
    <row r="231" spans="3:45" ht="24" customHeight="1" hidden="1">
      <c r="C231" s="110" t="s">
        <v>8</v>
      </c>
      <c r="D231" s="58" t="s">
        <v>12</v>
      </c>
      <c r="E231" s="38" t="s">
        <v>12</v>
      </c>
      <c r="F231" s="161" t="s">
        <v>12</v>
      </c>
      <c r="G231" s="169">
        <v>5.9</v>
      </c>
      <c r="H231" s="169">
        <v>1.7</v>
      </c>
      <c r="I231" s="268" t="s">
        <v>61</v>
      </c>
      <c r="J231" s="311" t="s">
        <v>61</v>
      </c>
      <c r="K231" s="60" t="s">
        <v>61</v>
      </c>
      <c r="L231" s="328" t="s">
        <v>61</v>
      </c>
      <c r="M231" s="154" t="s">
        <v>61</v>
      </c>
      <c r="N231" s="60" t="s">
        <v>61</v>
      </c>
      <c r="O231" s="60" t="s">
        <v>61</v>
      </c>
      <c r="P231" s="85" t="s">
        <v>61</v>
      </c>
      <c r="Q231" s="96">
        <v>101.6</v>
      </c>
      <c r="R231" s="158">
        <f t="shared" si="16"/>
        <v>0.19723865877709557</v>
      </c>
      <c r="S231" s="65">
        <v>100.9</v>
      </c>
      <c r="T231" s="40">
        <v>0.09999999999999432</v>
      </c>
      <c r="U231" s="65">
        <v>0</v>
      </c>
      <c r="V231" s="300">
        <v>0.2</v>
      </c>
      <c r="W231" s="213">
        <v>6337.066</v>
      </c>
      <c r="X231" s="161">
        <f t="shared" si="18"/>
        <v>17.471309534477058</v>
      </c>
      <c r="Y231" s="213">
        <v>5428.758</v>
      </c>
      <c r="Z231" s="70">
        <f t="shared" si="19"/>
        <v>27.39522774479414</v>
      </c>
      <c r="AA231" s="222">
        <v>1869.6</v>
      </c>
      <c r="AB231" s="70">
        <f t="shared" si="20"/>
        <v>16.102589579581434</v>
      </c>
      <c r="AC231" s="110" t="s">
        <v>290</v>
      </c>
      <c r="AD231" s="288">
        <v>1.9</v>
      </c>
      <c r="AE231" s="172">
        <v>1</v>
      </c>
      <c r="AF231" s="653" t="s">
        <v>198</v>
      </c>
      <c r="AG231" s="245">
        <v>1.47</v>
      </c>
      <c r="AH231" s="136">
        <v>16111.43</v>
      </c>
      <c r="AI231" s="257">
        <v>117.47</v>
      </c>
      <c r="AJ231" s="284">
        <v>139.36</v>
      </c>
      <c r="AK231" s="288">
        <v>2.3</v>
      </c>
      <c r="AL231" s="169">
        <v>-0.3988035892323012</v>
      </c>
      <c r="AM231" s="169">
        <v>-0.19960079840319622</v>
      </c>
      <c r="AN231" s="169">
        <v>-0.40496749550807465</v>
      </c>
      <c r="AO231" s="198">
        <v>61.04</v>
      </c>
      <c r="AP231" s="276" t="s">
        <v>61</v>
      </c>
      <c r="AQ231" s="171" t="s">
        <v>61</v>
      </c>
      <c r="AR231" s="263" t="s">
        <v>12</v>
      </c>
      <c r="AS231" s="110" t="s">
        <v>8</v>
      </c>
    </row>
    <row r="232" spans="3:45" ht="24" customHeight="1" hidden="1">
      <c r="C232" s="126" t="s">
        <v>164</v>
      </c>
      <c r="D232" s="105" t="s">
        <v>12</v>
      </c>
      <c r="E232" s="106" t="s">
        <v>12</v>
      </c>
      <c r="F232" s="162" t="s">
        <v>12</v>
      </c>
      <c r="G232" s="179">
        <v>-4.1</v>
      </c>
      <c r="H232" s="179">
        <v>-3.0999999999999943</v>
      </c>
      <c r="I232" s="316" t="s">
        <v>61</v>
      </c>
      <c r="J232" s="329" t="s">
        <v>61</v>
      </c>
      <c r="K232" s="107" t="s">
        <v>61</v>
      </c>
      <c r="L232" s="330" t="s">
        <v>61</v>
      </c>
      <c r="M232" s="164" t="s">
        <v>61</v>
      </c>
      <c r="N232" s="107" t="s">
        <v>61</v>
      </c>
      <c r="O232" s="107" t="s">
        <v>61</v>
      </c>
      <c r="P232" s="131" t="s">
        <v>61</v>
      </c>
      <c r="Q232" s="58">
        <v>102</v>
      </c>
      <c r="R232" s="201">
        <f t="shared" si="16"/>
        <v>0.39370078740157055</v>
      </c>
      <c r="S232" s="100">
        <v>101.4</v>
      </c>
      <c r="T232" s="109">
        <v>0.5</v>
      </c>
      <c r="U232" s="100">
        <v>0.7</v>
      </c>
      <c r="V232" s="304">
        <v>0.28462998102467907</v>
      </c>
      <c r="W232" s="215">
        <v>5003.671</v>
      </c>
      <c r="X232" s="161">
        <f t="shared" si="18"/>
        <v>13.425662089898708</v>
      </c>
      <c r="Y232" s="215">
        <v>5398.062</v>
      </c>
      <c r="Z232" s="70">
        <f t="shared" si="19"/>
        <v>27.818086501400103</v>
      </c>
      <c r="AA232" s="227">
        <v>797.4</v>
      </c>
      <c r="AB232" s="70">
        <f t="shared" si="20"/>
        <v>2.5199280020570995</v>
      </c>
      <c r="AC232" s="126" t="s">
        <v>292</v>
      </c>
      <c r="AD232" s="290">
        <v>1.8</v>
      </c>
      <c r="AE232" s="177">
        <v>1.4</v>
      </c>
      <c r="AF232" s="654"/>
      <c r="AG232" s="248">
        <v>1.56</v>
      </c>
      <c r="AH232" s="243">
        <v>16649.82</v>
      </c>
      <c r="AI232" s="256">
        <v>117.16</v>
      </c>
      <c r="AJ232" s="285">
        <v>141.88</v>
      </c>
      <c r="AK232" s="290">
        <v>2.7</v>
      </c>
      <c r="AL232" s="179">
        <v>-0.09990009990009696</v>
      </c>
      <c r="AM232" s="179">
        <v>-0.10020040080159731</v>
      </c>
      <c r="AN232" s="179">
        <v>-0.5831421278343356</v>
      </c>
      <c r="AO232" s="271">
        <v>67.92</v>
      </c>
      <c r="AP232" s="279" t="s">
        <v>61</v>
      </c>
      <c r="AQ232" s="180" t="s">
        <v>61</v>
      </c>
      <c r="AR232" s="265" t="s">
        <v>12</v>
      </c>
      <c r="AS232" s="126" t="s">
        <v>164</v>
      </c>
    </row>
    <row r="233" spans="3:45" ht="24" customHeight="1" hidden="1">
      <c r="C233" s="110" t="s">
        <v>142</v>
      </c>
      <c r="D233" s="58" t="s">
        <v>12</v>
      </c>
      <c r="E233" s="38" t="s">
        <v>12</v>
      </c>
      <c r="F233" s="161" t="s">
        <v>12</v>
      </c>
      <c r="G233" s="169">
        <v>2.2</v>
      </c>
      <c r="H233" s="169">
        <v>-0.20000000000000284</v>
      </c>
      <c r="I233" s="268" t="s">
        <v>61</v>
      </c>
      <c r="J233" s="311" t="s">
        <v>61</v>
      </c>
      <c r="K233" s="60" t="s">
        <v>61</v>
      </c>
      <c r="L233" s="328" t="s">
        <v>61</v>
      </c>
      <c r="M233" s="154" t="s">
        <v>61</v>
      </c>
      <c r="N233" s="60" t="s">
        <v>61</v>
      </c>
      <c r="O233" s="60" t="s">
        <v>61</v>
      </c>
      <c r="P233" s="85" t="s">
        <v>61</v>
      </c>
      <c r="Q233" s="58">
        <v>101.9</v>
      </c>
      <c r="R233" s="158">
        <f t="shared" si="16"/>
        <v>-0.09803921568627061</v>
      </c>
      <c r="S233" s="65">
        <v>101.7</v>
      </c>
      <c r="T233" s="40">
        <v>0.29999999999999716</v>
      </c>
      <c r="U233" s="65">
        <v>-0.6</v>
      </c>
      <c r="V233" s="300">
        <v>-0.37842951750236864</v>
      </c>
      <c r="W233" s="213">
        <v>5849.494</v>
      </c>
      <c r="X233" s="161">
        <f t="shared" si="18"/>
        <v>20.700179373918374</v>
      </c>
      <c r="Y233" s="213">
        <v>4939.724</v>
      </c>
      <c r="Z233" s="70">
        <f t="shared" si="19"/>
        <v>31.29727896436276</v>
      </c>
      <c r="AA233" s="222">
        <v>2305.1</v>
      </c>
      <c r="AB233" s="70">
        <f t="shared" si="20"/>
        <v>10.848761721567683</v>
      </c>
      <c r="AC233" s="110" t="s">
        <v>284</v>
      </c>
      <c r="AD233" s="288">
        <v>1.8</v>
      </c>
      <c r="AE233" s="230">
        <v>1.9</v>
      </c>
      <c r="AF233" s="654"/>
      <c r="AG233" s="245">
        <v>1.59</v>
      </c>
      <c r="AH233" s="136">
        <v>16205</v>
      </c>
      <c r="AI233" s="255">
        <v>116.34</v>
      </c>
      <c r="AJ233" s="284">
        <v>137.84</v>
      </c>
      <c r="AK233" s="288">
        <v>3</v>
      </c>
      <c r="AL233" s="169">
        <v>-0.10020040080159731</v>
      </c>
      <c r="AM233" s="169">
        <v>0</v>
      </c>
      <c r="AN233" s="169">
        <v>-0.5690260217205321</v>
      </c>
      <c r="AO233" s="198">
        <v>61.4</v>
      </c>
      <c r="AP233" s="276" t="s">
        <v>61</v>
      </c>
      <c r="AQ233" s="171" t="s">
        <v>61</v>
      </c>
      <c r="AR233" s="263" t="s">
        <v>12</v>
      </c>
      <c r="AS233" s="110" t="s">
        <v>142</v>
      </c>
    </row>
    <row r="234" spans="3:45" ht="24" customHeight="1" hidden="1">
      <c r="C234" s="110" t="s">
        <v>168</v>
      </c>
      <c r="D234" s="58" t="s">
        <v>12</v>
      </c>
      <c r="E234" s="38" t="s">
        <v>12</v>
      </c>
      <c r="F234" s="161" t="s">
        <v>12</v>
      </c>
      <c r="G234" s="169">
        <v>-1.6</v>
      </c>
      <c r="H234" s="169">
        <v>1</v>
      </c>
      <c r="I234" s="268" t="s">
        <v>61</v>
      </c>
      <c r="J234" s="311" t="s">
        <v>61</v>
      </c>
      <c r="K234" s="60" t="s">
        <v>61</v>
      </c>
      <c r="L234" s="328" t="s">
        <v>61</v>
      </c>
      <c r="M234" s="154" t="s">
        <v>61</v>
      </c>
      <c r="N234" s="60" t="s">
        <v>61</v>
      </c>
      <c r="O234" s="60" t="s">
        <v>61</v>
      </c>
      <c r="P234" s="85" t="s">
        <v>61</v>
      </c>
      <c r="Q234" s="58">
        <v>102.5</v>
      </c>
      <c r="R234" s="158">
        <f t="shared" si="16"/>
        <v>0.5888125613346347</v>
      </c>
      <c r="S234" s="65">
        <v>101.6</v>
      </c>
      <c r="T234" s="40">
        <v>-0.09999999999999432</v>
      </c>
      <c r="U234" s="65">
        <v>-0.8</v>
      </c>
      <c r="V234" s="300">
        <v>-0.18993352326685908</v>
      </c>
      <c r="W234" s="213">
        <v>6814.169</v>
      </c>
      <c r="X234" s="161">
        <f aca="true" t="shared" si="21" ref="X234:X245">+W234/W222*100-100</f>
        <v>17.973635779716446</v>
      </c>
      <c r="Y234" s="213">
        <v>5875.007</v>
      </c>
      <c r="Z234" s="70">
        <f aca="true" t="shared" si="22" ref="Z234:Z245">+Y234/Y222*100-100</f>
        <v>25.926863479581215</v>
      </c>
      <c r="AA234" s="222">
        <v>2422.3</v>
      </c>
      <c r="AB234" s="70">
        <f t="shared" si="20"/>
        <v>34.32595796595132</v>
      </c>
      <c r="AC234" s="110" t="s">
        <v>293</v>
      </c>
      <c r="AD234" s="288">
        <v>1.5</v>
      </c>
      <c r="AE234" s="231">
        <v>-1</v>
      </c>
      <c r="AF234" s="654"/>
      <c r="AG234" s="245">
        <v>1.77</v>
      </c>
      <c r="AH234" s="136">
        <v>17060</v>
      </c>
      <c r="AI234" s="255">
        <v>117.46</v>
      </c>
      <c r="AJ234" s="284">
        <v>142.52</v>
      </c>
      <c r="AK234" s="288">
        <v>2.7</v>
      </c>
      <c r="AL234" s="169">
        <v>-0.19980019980019392</v>
      </c>
      <c r="AM234" s="169">
        <v>0.10020040080161152</v>
      </c>
      <c r="AN234" s="169">
        <v>-0.45656051876670745</v>
      </c>
      <c r="AO234" s="198">
        <v>66.6</v>
      </c>
      <c r="AP234" s="276" t="s">
        <v>61</v>
      </c>
      <c r="AQ234" s="171" t="s">
        <v>61</v>
      </c>
      <c r="AR234" s="263" t="s">
        <v>12</v>
      </c>
      <c r="AS234" s="110" t="s">
        <v>168</v>
      </c>
    </row>
    <row r="235" spans="3:45" ht="24" customHeight="1" hidden="1">
      <c r="C235" s="110" t="s">
        <v>232</v>
      </c>
      <c r="D235" s="58" t="s">
        <v>12</v>
      </c>
      <c r="E235" s="38" t="s">
        <v>12</v>
      </c>
      <c r="F235" s="161" t="s">
        <v>12</v>
      </c>
      <c r="G235" s="169">
        <v>5.1</v>
      </c>
      <c r="H235" s="169">
        <v>3</v>
      </c>
      <c r="I235" s="268" t="s">
        <v>61</v>
      </c>
      <c r="J235" s="311" t="s">
        <v>61</v>
      </c>
      <c r="K235" s="60" t="s">
        <v>61</v>
      </c>
      <c r="L235" s="328" t="s">
        <v>61</v>
      </c>
      <c r="M235" s="154" t="s">
        <v>61</v>
      </c>
      <c r="N235" s="60" t="s">
        <v>61</v>
      </c>
      <c r="O235" s="60" t="s">
        <v>61</v>
      </c>
      <c r="P235" s="85" t="s">
        <v>61</v>
      </c>
      <c r="Q235" s="58">
        <v>104.5</v>
      </c>
      <c r="R235" s="158">
        <f t="shared" si="16"/>
        <v>1.9512195121951237</v>
      </c>
      <c r="S235" s="65">
        <v>102.2</v>
      </c>
      <c r="T235" s="40">
        <v>0.5999999999999943</v>
      </c>
      <c r="U235" s="65">
        <v>1.2</v>
      </c>
      <c r="V235" s="300">
        <v>0.8563273073263673</v>
      </c>
      <c r="W235" s="213">
        <v>6128.87</v>
      </c>
      <c r="X235" s="161">
        <f t="shared" si="21"/>
        <v>11.346420978699285</v>
      </c>
      <c r="Y235" s="213">
        <v>5518.229</v>
      </c>
      <c r="Z235" s="70">
        <f t="shared" si="22"/>
        <v>21.099067786548815</v>
      </c>
      <c r="AA235" s="222">
        <v>1321.9</v>
      </c>
      <c r="AB235" s="70">
        <f t="shared" si="20"/>
        <v>-17.720652309224434</v>
      </c>
      <c r="AC235" s="110" t="s">
        <v>218</v>
      </c>
      <c r="AD235" s="288">
        <v>1.7</v>
      </c>
      <c r="AE235" s="169">
        <v>-7.2</v>
      </c>
      <c r="AF235" s="654"/>
      <c r="AG235" s="245">
        <v>1.92</v>
      </c>
      <c r="AH235" s="136">
        <v>16906</v>
      </c>
      <c r="AI235" s="255">
        <v>114.31</v>
      </c>
      <c r="AJ235" s="284">
        <v>143.38</v>
      </c>
      <c r="AK235" s="288">
        <v>2.5</v>
      </c>
      <c r="AL235" s="169">
        <v>-0.09980039920161232</v>
      </c>
      <c r="AM235" s="169">
        <v>-0.09990009990009696</v>
      </c>
      <c r="AN235" s="169">
        <v>-0.48352119234574786</v>
      </c>
      <c r="AO235" s="198">
        <v>71.88</v>
      </c>
      <c r="AP235" s="276" t="s">
        <v>61</v>
      </c>
      <c r="AQ235" s="171" t="s">
        <v>61</v>
      </c>
      <c r="AR235" s="263" t="s">
        <v>12</v>
      </c>
      <c r="AS235" s="110" t="s">
        <v>232</v>
      </c>
    </row>
    <row r="236" spans="3:45" ht="24" customHeight="1" hidden="1">
      <c r="C236" s="110" t="s">
        <v>235</v>
      </c>
      <c r="D236" s="58" t="s">
        <v>12</v>
      </c>
      <c r="E236" s="38" t="s">
        <v>12</v>
      </c>
      <c r="F236" s="161" t="s">
        <v>12</v>
      </c>
      <c r="G236" s="169">
        <v>-1.5</v>
      </c>
      <c r="H236" s="169">
        <v>-1.3</v>
      </c>
      <c r="I236" s="268" t="s">
        <v>61</v>
      </c>
      <c r="J236" s="311" t="s">
        <v>61</v>
      </c>
      <c r="K236" s="60" t="s">
        <v>61</v>
      </c>
      <c r="L236" s="328" t="s">
        <v>61</v>
      </c>
      <c r="M236" s="154" t="s">
        <v>61</v>
      </c>
      <c r="N236" s="60" t="s">
        <v>61</v>
      </c>
      <c r="O236" s="60" t="s">
        <v>61</v>
      </c>
      <c r="P236" s="85" t="s">
        <v>61</v>
      </c>
      <c r="Q236" s="58">
        <v>103</v>
      </c>
      <c r="R236" s="158">
        <f t="shared" si="16"/>
        <v>-1.4354066985645915</v>
      </c>
      <c r="S236" s="65">
        <v>101.6</v>
      </c>
      <c r="T236" s="40">
        <v>-0.5999999999999943</v>
      </c>
      <c r="U236" s="65">
        <v>0.7</v>
      </c>
      <c r="V236" s="300">
        <v>0.37735849056603854</v>
      </c>
      <c r="W236" s="213">
        <v>5703.412</v>
      </c>
      <c r="X236" s="161">
        <f t="shared" si="21"/>
        <v>18.939576886806833</v>
      </c>
      <c r="Y236" s="213">
        <v>5347.092</v>
      </c>
      <c r="Z236" s="70">
        <f t="shared" si="22"/>
        <v>18.548417670793143</v>
      </c>
      <c r="AA236" s="222">
        <v>1627.3</v>
      </c>
      <c r="AB236" s="70">
        <f t="shared" si="20"/>
        <v>16.8114277510588</v>
      </c>
      <c r="AC236" s="110" t="s">
        <v>238</v>
      </c>
      <c r="AD236" s="288">
        <v>1.3</v>
      </c>
      <c r="AE236" s="169">
        <v>-15.3</v>
      </c>
      <c r="AF236" s="654"/>
      <c r="AG236" s="245">
        <v>1.83</v>
      </c>
      <c r="AH236" s="136">
        <v>15467</v>
      </c>
      <c r="AI236" s="255">
        <v>111.84</v>
      </c>
      <c r="AJ236" s="284">
        <v>143.98</v>
      </c>
      <c r="AK236" s="288">
        <v>3.3</v>
      </c>
      <c r="AL236" s="169">
        <v>0.0997008973080824</v>
      </c>
      <c r="AM236" s="169">
        <v>0</v>
      </c>
      <c r="AN236" s="169">
        <v>-0.46887820184339546</v>
      </c>
      <c r="AO236" s="198">
        <v>71.29</v>
      </c>
      <c r="AP236" s="276" t="s">
        <v>61</v>
      </c>
      <c r="AQ236" s="171" t="s">
        <v>61</v>
      </c>
      <c r="AR236" s="263" t="s">
        <v>12</v>
      </c>
      <c r="AS236" s="110" t="s">
        <v>235</v>
      </c>
    </row>
    <row r="237" spans="3:45" ht="24" customHeight="1" hidden="1">
      <c r="C237" s="110" t="s">
        <v>241</v>
      </c>
      <c r="D237" s="58" t="s">
        <v>12</v>
      </c>
      <c r="E237" s="38" t="s">
        <v>12</v>
      </c>
      <c r="F237" s="161" t="s">
        <v>12</v>
      </c>
      <c r="G237" s="169">
        <v>10.3</v>
      </c>
      <c r="H237" s="169">
        <v>4.3</v>
      </c>
      <c r="I237" s="268" t="s">
        <v>61</v>
      </c>
      <c r="J237" s="311" t="s">
        <v>61</v>
      </c>
      <c r="K237" s="60" t="s">
        <v>61</v>
      </c>
      <c r="L237" s="328" t="s">
        <v>61</v>
      </c>
      <c r="M237" s="154" t="s">
        <v>61</v>
      </c>
      <c r="N237" s="60" t="s">
        <v>61</v>
      </c>
      <c r="O237" s="60" t="s">
        <v>61</v>
      </c>
      <c r="P237" s="85" t="s">
        <v>61</v>
      </c>
      <c r="Q237" s="58">
        <v>104.3</v>
      </c>
      <c r="R237" s="158">
        <f t="shared" si="16"/>
        <v>1.2621359223300885</v>
      </c>
      <c r="S237" s="65">
        <v>102</v>
      </c>
      <c r="T237" s="40">
        <v>0.4000000000000057</v>
      </c>
      <c r="U237" s="65">
        <v>-0.8</v>
      </c>
      <c r="V237" s="300">
        <v>-0.2819548872180633</v>
      </c>
      <c r="W237" s="213">
        <v>6270.738</v>
      </c>
      <c r="X237" s="161">
        <f t="shared" si="21"/>
        <v>14.467458559259796</v>
      </c>
      <c r="Y237" s="213">
        <v>5470.998</v>
      </c>
      <c r="Z237" s="70">
        <f t="shared" si="22"/>
        <v>18.423433085973784</v>
      </c>
      <c r="AA237" s="222">
        <v>1024.5</v>
      </c>
      <c r="AB237" s="70">
        <f t="shared" si="20"/>
        <v>-6.438356164383563</v>
      </c>
      <c r="AC237" s="110" t="s">
        <v>240</v>
      </c>
      <c r="AD237" s="288">
        <v>1.2</v>
      </c>
      <c r="AE237" s="169">
        <v>-16.2</v>
      </c>
      <c r="AF237" s="654"/>
      <c r="AG237" s="245">
        <v>1.92</v>
      </c>
      <c r="AH237" s="136">
        <v>15505.18</v>
      </c>
      <c r="AI237" s="255">
        <v>114.65</v>
      </c>
      <c r="AJ237" s="284">
        <v>145.77</v>
      </c>
      <c r="AK237" s="288">
        <v>3.4</v>
      </c>
      <c r="AL237" s="169">
        <v>0.5005005005004932</v>
      </c>
      <c r="AM237" s="169">
        <v>0.20000000000000284</v>
      </c>
      <c r="AN237" s="169">
        <v>-0.30724975135822774</v>
      </c>
      <c r="AO237" s="198">
        <v>73.8</v>
      </c>
      <c r="AP237" s="276" t="s">
        <v>61</v>
      </c>
      <c r="AQ237" s="171" t="s">
        <v>61</v>
      </c>
      <c r="AR237" s="263" t="s">
        <v>12</v>
      </c>
      <c r="AS237" s="110" t="s">
        <v>241</v>
      </c>
    </row>
    <row r="238" spans="3:45" ht="24" customHeight="1" hidden="1">
      <c r="C238" s="110" t="s">
        <v>242</v>
      </c>
      <c r="D238" s="58" t="s">
        <v>12</v>
      </c>
      <c r="E238" s="38" t="s">
        <v>12</v>
      </c>
      <c r="F238" s="161" t="s">
        <v>12</v>
      </c>
      <c r="G238" s="169">
        <v>-15.9</v>
      </c>
      <c r="H238" s="169">
        <v>-3.2</v>
      </c>
      <c r="I238" s="268" t="s">
        <v>61</v>
      </c>
      <c r="J238" s="311" t="s">
        <v>61</v>
      </c>
      <c r="K238" s="60" t="s">
        <v>61</v>
      </c>
      <c r="L238" s="328" t="s">
        <v>61</v>
      </c>
      <c r="M238" s="154" t="s">
        <v>61</v>
      </c>
      <c r="N238" s="60" t="s">
        <v>61</v>
      </c>
      <c r="O238" s="60" t="s">
        <v>61</v>
      </c>
      <c r="P238" s="85" t="s">
        <v>61</v>
      </c>
      <c r="Q238" s="58">
        <v>104.7</v>
      </c>
      <c r="R238" s="158">
        <f t="shared" si="16"/>
        <v>0.3835091083413289</v>
      </c>
      <c r="S238" s="65">
        <v>101.5</v>
      </c>
      <c r="T238" s="40">
        <v>-0.5</v>
      </c>
      <c r="U238" s="65">
        <v>-0.1</v>
      </c>
      <c r="V238" s="300">
        <v>0.09425070688031667</v>
      </c>
      <c r="W238" s="213">
        <v>6320.652</v>
      </c>
      <c r="X238" s="161">
        <f t="shared" si="21"/>
        <v>14.157542831754213</v>
      </c>
      <c r="Y238" s="213">
        <v>5469.542</v>
      </c>
      <c r="Z238" s="70">
        <f t="shared" si="22"/>
        <v>16.99998053402237</v>
      </c>
      <c r="AA238" s="222">
        <v>1775.7</v>
      </c>
      <c r="AB238" s="70">
        <f t="shared" si="20"/>
        <v>5.077223504349362</v>
      </c>
      <c r="AC238" s="110" t="s">
        <v>243</v>
      </c>
      <c r="AD238" s="288">
        <v>0.5</v>
      </c>
      <c r="AE238" s="169">
        <v>-17.8</v>
      </c>
      <c r="AF238" s="654"/>
      <c r="AG238" s="245">
        <v>1.92</v>
      </c>
      <c r="AH238" s="136">
        <v>15546</v>
      </c>
      <c r="AI238" s="255">
        <v>114.46</v>
      </c>
      <c r="AJ238" s="284">
        <v>145.94</v>
      </c>
      <c r="AK238" s="288">
        <v>3.5</v>
      </c>
      <c r="AL238" s="169">
        <v>0.30060120240480614</v>
      </c>
      <c r="AM238" s="169">
        <v>0.20020020020020013</v>
      </c>
      <c r="AN238" s="169">
        <v>-0.33297804588693225</v>
      </c>
      <c r="AO238" s="198">
        <v>74.4</v>
      </c>
      <c r="AP238" s="276" t="s">
        <v>61</v>
      </c>
      <c r="AQ238" s="171" t="s">
        <v>61</v>
      </c>
      <c r="AR238" s="263" t="s">
        <v>12</v>
      </c>
      <c r="AS238" s="110" t="s">
        <v>242</v>
      </c>
    </row>
    <row r="239" spans="3:45" ht="24" customHeight="1" hidden="1">
      <c r="C239" s="110" t="s">
        <v>247</v>
      </c>
      <c r="D239" s="58" t="s">
        <v>12</v>
      </c>
      <c r="E239" s="38" t="s">
        <v>12</v>
      </c>
      <c r="F239" s="161" t="s">
        <v>12</v>
      </c>
      <c r="G239" s="169">
        <v>4.4</v>
      </c>
      <c r="H239" s="169">
        <v>-1.7</v>
      </c>
      <c r="I239" s="268" t="s">
        <v>61</v>
      </c>
      <c r="J239" s="311" t="s">
        <v>61</v>
      </c>
      <c r="K239" s="60" t="s">
        <v>61</v>
      </c>
      <c r="L239" s="328" t="s">
        <v>61</v>
      </c>
      <c r="M239" s="154" t="s">
        <v>61</v>
      </c>
      <c r="N239" s="60" t="s">
        <v>61</v>
      </c>
      <c r="O239" s="60" t="s">
        <v>61</v>
      </c>
      <c r="P239" s="85" t="s">
        <v>61</v>
      </c>
      <c r="Q239" s="58">
        <v>105.1</v>
      </c>
      <c r="R239" s="158">
        <f t="shared" si="16"/>
        <v>0.382043935052522</v>
      </c>
      <c r="S239" s="65">
        <v>101.3</v>
      </c>
      <c r="T239" s="40">
        <v>-0.20000000000000284</v>
      </c>
      <c r="U239" s="65">
        <v>0.4</v>
      </c>
      <c r="V239" s="300">
        <v>0.37664783427493376</v>
      </c>
      <c r="W239" s="213">
        <v>6140.484</v>
      </c>
      <c r="X239" s="161">
        <f t="shared" si="21"/>
        <v>17.63395085012567</v>
      </c>
      <c r="Y239" s="213">
        <v>5948.718</v>
      </c>
      <c r="Z239" s="70">
        <f t="shared" si="22"/>
        <v>16.244520185765566</v>
      </c>
      <c r="AA239" s="222">
        <v>1464.1</v>
      </c>
      <c r="AB239" s="70">
        <f t="shared" si="20"/>
        <v>21.14016217110705</v>
      </c>
      <c r="AC239" s="110" t="s">
        <v>248</v>
      </c>
      <c r="AD239" s="288">
        <v>0.4</v>
      </c>
      <c r="AE239" s="169">
        <v>-20.2</v>
      </c>
      <c r="AF239" s="720" t="s">
        <v>208</v>
      </c>
      <c r="AG239" s="245">
        <v>1.62</v>
      </c>
      <c r="AH239" s="136">
        <v>16140.76</v>
      </c>
      <c r="AI239" s="255">
        <v>117.21</v>
      </c>
      <c r="AJ239" s="284">
        <v>150.66</v>
      </c>
      <c r="AK239" s="288">
        <v>3.6</v>
      </c>
      <c r="AL239" s="169">
        <v>0.9009009009008935</v>
      </c>
      <c r="AM239" s="169">
        <v>0.29999999999998295</v>
      </c>
      <c r="AN239" s="169">
        <v>-0.31421272169933445</v>
      </c>
      <c r="AO239" s="198">
        <v>70.26</v>
      </c>
      <c r="AP239" s="276" t="s">
        <v>61</v>
      </c>
      <c r="AQ239" s="171" t="s">
        <v>61</v>
      </c>
      <c r="AR239" s="263" t="s">
        <v>12</v>
      </c>
      <c r="AS239" s="110" t="s">
        <v>247</v>
      </c>
    </row>
    <row r="240" spans="3:45" ht="24" customHeight="1" hidden="1">
      <c r="C240" s="110" t="s">
        <v>252</v>
      </c>
      <c r="D240" s="58" t="s">
        <v>12</v>
      </c>
      <c r="E240" s="38" t="s">
        <v>12</v>
      </c>
      <c r="F240" s="161" t="s">
        <v>12</v>
      </c>
      <c r="G240" s="169">
        <v>-1.3</v>
      </c>
      <c r="H240" s="169">
        <v>1.4000000000000057</v>
      </c>
      <c r="I240" s="268" t="s">
        <v>61</v>
      </c>
      <c r="J240" s="311" t="s">
        <v>61</v>
      </c>
      <c r="K240" s="60" t="s">
        <v>61</v>
      </c>
      <c r="L240" s="328" t="s">
        <v>61</v>
      </c>
      <c r="M240" s="154" t="s">
        <v>61</v>
      </c>
      <c r="N240" s="60" t="s">
        <v>61</v>
      </c>
      <c r="O240" s="60" t="s">
        <v>61</v>
      </c>
      <c r="P240" s="85" t="s">
        <v>61</v>
      </c>
      <c r="Q240" s="58">
        <v>105.1</v>
      </c>
      <c r="R240" s="158">
        <f t="shared" si="16"/>
        <v>0</v>
      </c>
      <c r="S240" s="65">
        <v>101.7</v>
      </c>
      <c r="T240" s="40">
        <v>0.4000000000000057</v>
      </c>
      <c r="U240" s="65">
        <v>-1.2</v>
      </c>
      <c r="V240" s="300">
        <v>-0.9380863039399685</v>
      </c>
      <c r="W240" s="213">
        <v>6828.441</v>
      </c>
      <c r="X240" s="161">
        <f t="shared" si="21"/>
        <v>15.206941529167082</v>
      </c>
      <c r="Y240" s="213">
        <v>5821.682</v>
      </c>
      <c r="Z240" s="70">
        <f t="shared" si="22"/>
        <v>16.93611448393746</v>
      </c>
      <c r="AA240" s="222">
        <v>2052.9</v>
      </c>
      <c r="AB240" s="70">
        <f t="shared" si="20"/>
        <v>10.925595720538169</v>
      </c>
      <c r="AC240" s="110" t="s">
        <v>254</v>
      </c>
      <c r="AD240" s="288">
        <v>0.6</v>
      </c>
      <c r="AE240" s="169">
        <v>-21.2</v>
      </c>
      <c r="AF240" s="654"/>
      <c r="AG240" s="245">
        <v>1.67</v>
      </c>
      <c r="AH240" s="136">
        <v>16127.58</v>
      </c>
      <c r="AI240" s="255">
        <v>118.03</v>
      </c>
      <c r="AJ240" s="284">
        <v>149.57</v>
      </c>
      <c r="AK240" s="288">
        <v>3.6</v>
      </c>
      <c r="AL240" s="169">
        <v>0.5988023952095745</v>
      </c>
      <c r="AM240" s="169">
        <v>0.19960079840319622</v>
      </c>
      <c r="AN240" s="169">
        <v>-0.38353599471052746</v>
      </c>
      <c r="AO240" s="198">
        <v>62.91</v>
      </c>
      <c r="AP240" s="276" t="s">
        <v>61</v>
      </c>
      <c r="AQ240" s="171" t="s">
        <v>61</v>
      </c>
      <c r="AR240" s="263" t="s">
        <v>12</v>
      </c>
      <c r="AS240" s="110" t="s">
        <v>252</v>
      </c>
    </row>
    <row r="241" spans="3:45" ht="24" customHeight="1" hidden="1">
      <c r="C241" s="110" t="s">
        <v>170</v>
      </c>
      <c r="D241" s="58" t="s">
        <v>12</v>
      </c>
      <c r="E241" s="38" t="s">
        <v>12</v>
      </c>
      <c r="F241" s="161" t="s">
        <v>12</v>
      </c>
      <c r="G241" s="169">
        <v>-1.7</v>
      </c>
      <c r="H241" s="169">
        <v>2</v>
      </c>
      <c r="I241" s="268" t="s">
        <v>61</v>
      </c>
      <c r="J241" s="311" t="s">
        <v>61</v>
      </c>
      <c r="K241" s="60" t="s">
        <v>61</v>
      </c>
      <c r="L241" s="328" t="s">
        <v>61</v>
      </c>
      <c r="M241" s="154" t="s">
        <v>61</v>
      </c>
      <c r="N241" s="60" t="s">
        <v>61</v>
      </c>
      <c r="O241" s="60" t="s">
        <v>61</v>
      </c>
      <c r="P241" s="85" t="s">
        <v>61</v>
      </c>
      <c r="Q241" s="58">
        <v>105.9</v>
      </c>
      <c r="R241" s="158">
        <f t="shared" si="16"/>
        <v>0.761179828734555</v>
      </c>
      <c r="S241" s="65">
        <v>103.1</v>
      </c>
      <c r="T241" s="40">
        <v>1.4000000000000057</v>
      </c>
      <c r="U241" s="65">
        <v>1.7</v>
      </c>
      <c r="V241" s="300">
        <v>1.4204545454545467</v>
      </c>
      <c r="W241" s="213">
        <v>6597.471</v>
      </c>
      <c r="X241" s="161">
        <f t="shared" si="21"/>
        <v>11.621437297915222</v>
      </c>
      <c r="Y241" s="213">
        <v>5984.091</v>
      </c>
      <c r="Z241" s="70">
        <f t="shared" si="22"/>
        <v>17.503054856244546</v>
      </c>
      <c r="AA241" s="222">
        <v>1530.3</v>
      </c>
      <c r="AB241" s="70">
        <f t="shared" si="20"/>
        <v>6.2782137648447645</v>
      </c>
      <c r="AC241" s="110" t="s">
        <v>257</v>
      </c>
      <c r="AD241" s="288">
        <v>0.6</v>
      </c>
      <c r="AE241" s="169">
        <v>-21.3</v>
      </c>
      <c r="AF241" s="654"/>
      <c r="AG241" s="245">
        <v>1.72</v>
      </c>
      <c r="AH241" s="136">
        <v>16399.39</v>
      </c>
      <c r="AI241" s="255">
        <v>117.73</v>
      </c>
      <c r="AJ241" s="284">
        <v>149.34</v>
      </c>
      <c r="AK241" s="288">
        <v>2</v>
      </c>
      <c r="AL241" s="169">
        <v>0.39920159680637823</v>
      </c>
      <c r="AM241" s="169">
        <v>0.0997008973080824</v>
      </c>
      <c r="AN241" s="169">
        <v>-0.367074206187894</v>
      </c>
      <c r="AO241" s="198">
        <v>59.23</v>
      </c>
      <c r="AP241" s="276" t="s">
        <v>61</v>
      </c>
      <c r="AQ241" s="171" t="s">
        <v>61</v>
      </c>
      <c r="AR241" s="263" t="s">
        <v>12</v>
      </c>
      <c r="AS241" s="110" t="s">
        <v>170</v>
      </c>
    </row>
    <row r="242" spans="3:45" ht="24" customHeight="1" hidden="1">
      <c r="C242" s="110" t="s">
        <v>174</v>
      </c>
      <c r="D242" s="58" t="s">
        <v>12</v>
      </c>
      <c r="E242" s="38" t="s">
        <v>12</v>
      </c>
      <c r="F242" s="161" t="s">
        <v>12</v>
      </c>
      <c r="G242" s="169">
        <v>0.5</v>
      </c>
      <c r="H242" s="169">
        <v>-0.7999999999999972</v>
      </c>
      <c r="I242" s="268" t="s">
        <v>61</v>
      </c>
      <c r="J242" s="311" t="s">
        <v>61</v>
      </c>
      <c r="K242" s="60" t="s">
        <v>61</v>
      </c>
      <c r="L242" s="328" t="s">
        <v>61</v>
      </c>
      <c r="M242" s="154" t="s">
        <v>61</v>
      </c>
      <c r="N242" s="60" t="s">
        <v>61</v>
      </c>
      <c r="O242" s="60" t="s">
        <v>61</v>
      </c>
      <c r="P242" s="85" t="s">
        <v>61</v>
      </c>
      <c r="Q242" s="58">
        <v>106.3</v>
      </c>
      <c r="R242" s="158">
        <f t="shared" si="16"/>
        <v>0.3777148253068816</v>
      </c>
      <c r="S242" s="65">
        <v>103.2</v>
      </c>
      <c r="T242" s="40">
        <v>0.09999999999999432</v>
      </c>
      <c r="U242" s="65">
        <v>-0.1</v>
      </c>
      <c r="V242" s="300">
        <v>-0.09337068160597539</v>
      </c>
      <c r="W242" s="213">
        <v>6629.634</v>
      </c>
      <c r="X242" s="161">
        <f t="shared" si="21"/>
        <v>12.108827662478006</v>
      </c>
      <c r="Y242" s="213">
        <v>5721.671</v>
      </c>
      <c r="Z242" s="70">
        <f t="shared" si="22"/>
        <v>7.567332618557884</v>
      </c>
      <c r="AA242" s="222">
        <v>1745.7</v>
      </c>
      <c r="AB242" s="70">
        <f t="shared" si="20"/>
        <v>20.80132862777664</v>
      </c>
      <c r="AC242" s="110" t="s">
        <v>298</v>
      </c>
      <c r="AD242" s="288">
        <v>0.7</v>
      </c>
      <c r="AE242" s="169">
        <v>-22.3</v>
      </c>
      <c r="AF242" s="654"/>
      <c r="AG242" s="245">
        <v>1.645</v>
      </c>
      <c r="AH242" s="136">
        <v>16274.33</v>
      </c>
      <c r="AI242" s="258">
        <v>116.1</v>
      </c>
      <c r="AJ242" s="284">
        <v>153.11</v>
      </c>
      <c r="AK242" s="288">
        <v>1.9</v>
      </c>
      <c r="AL242" s="169">
        <v>0.30060120240480614</v>
      </c>
      <c r="AM242" s="169">
        <v>0.20000000000000284</v>
      </c>
      <c r="AN242" s="169">
        <v>-0.10812020253561627</v>
      </c>
      <c r="AO242" s="198">
        <v>59.56</v>
      </c>
      <c r="AP242" s="276" t="s">
        <v>61</v>
      </c>
      <c r="AQ242" s="171" t="s">
        <v>61</v>
      </c>
      <c r="AR242" s="263" t="s">
        <v>12</v>
      </c>
      <c r="AS242" s="110" t="s">
        <v>174</v>
      </c>
    </row>
    <row r="243" spans="3:45" ht="24" customHeight="1" hidden="1">
      <c r="C243" s="110" t="s">
        <v>297</v>
      </c>
      <c r="D243" s="58" t="s">
        <v>12</v>
      </c>
      <c r="E243" s="38" t="s">
        <v>12</v>
      </c>
      <c r="F243" s="161" t="s">
        <v>12</v>
      </c>
      <c r="G243" s="169">
        <v>1.4</v>
      </c>
      <c r="H243" s="169">
        <v>-0.29999999999999716</v>
      </c>
      <c r="I243" s="268" t="s">
        <v>61</v>
      </c>
      <c r="J243" s="311" t="s">
        <v>61</v>
      </c>
      <c r="K243" s="60" t="s">
        <v>61</v>
      </c>
      <c r="L243" s="328" t="s">
        <v>61</v>
      </c>
      <c r="M243" s="154" t="s">
        <v>61</v>
      </c>
      <c r="N243" s="60" t="s">
        <v>61</v>
      </c>
      <c r="O243" s="60" t="s">
        <v>61</v>
      </c>
      <c r="P243" s="85" t="s">
        <v>61</v>
      </c>
      <c r="Q243" s="58">
        <v>106.6</v>
      </c>
      <c r="R243" s="158">
        <f t="shared" si="16"/>
        <v>0.2822201317027151</v>
      </c>
      <c r="S243" s="65">
        <v>104.3</v>
      </c>
      <c r="T243" s="40">
        <v>1.0999999999999943</v>
      </c>
      <c r="U243" s="65">
        <v>-0.2</v>
      </c>
      <c r="V243" s="300">
        <v>-0.09345794392523032</v>
      </c>
      <c r="W243" s="213">
        <v>6959.139</v>
      </c>
      <c r="X243" s="161">
        <f t="shared" si="21"/>
        <v>9.816419775334523</v>
      </c>
      <c r="Y243" s="213">
        <v>5849.476</v>
      </c>
      <c r="Z243" s="70">
        <f t="shared" si="22"/>
        <v>7.749802072591933</v>
      </c>
      <c r="AA243" s="222">
        <v>1781.6</v>
      </c>
      <c r="AB243" s="94">
        <f t="shared" si="20"/>
        <v>-4.7068891741549095</v>
      </c>
      <c r="AC243" s="110" t="s">
        <v>299</v>
      </c>
      <c r="AD243" s="288">
        <v>0.7</v>
      </c>
      <c r="AE243" s="169">
        <v>-20</v>
      </c>
      <c r="AF243" s="654"/>
      <c r="AG243" s="245">
        <v>1.675</v>
      </c>
      <c r="AH243" s="136">
        <v>17225.83</v>
      </c>
      <c r="AI243" s="255">
        <v>118.9</v>
      </c>
      <c r="AJ243" s="284">
        <v>156.67</v>
      </c>
      <c r="AK243" s="288">
        <v>1.8</v>
      </c>
      <c r="AL243" s="169">
        <v>0.3003003003003073</v>
      </c>
      <c r="AM243" s="169">
        <v>0.09999999999999432</v>
      </c>
      <c r="AN243" s="169">
        <v>-0.20074258100845555</v>
      </c>
      <c r="AO243" s="198">
        <v>61.05</v>
      </c>
      <c r="AP243" s="276" t="s">
        <v>61</v>
      </c>
      <c r="AQ243" s="171" t="s">
        <v>61</v>
      </c>
      <c r="AR243" s="263" t="s">
        <v>12</v>
      </c>
      <c r="AS243" s="110" t="s">
        <v>300</v>
      </c>
    </row>
    <row r="244" spans="3:45" ht="24" customHeight="1" hidden="1">
      <c r="C244" s="126" t="s">
        <v>200</v>
      </c>
      <c r="D244" s="105" t="s">
        <v>12</v>
      </c>
      <c r="E244" s="106" t="s">
        <v>12</v>
      </c>
      <c r="F244" s="162" t="s">
        <v>12</v>
      </c>
      <c r="G244" s="179">
        <v>2.3</v>
      </c>
      <c r="H244" s="179">
        <v>1.3</v>
      </c>
      <c r="I244" s="316" t="s">
        <v>61</v>
      </c>
      <c r="J244" s="329" t="s">
        <v>61</v>
      </c>
      <c r="K244" s="107" t="s">
        <v>61</v>
      </c>
      <c r="L244" s="330" t="s">
        <v>61</v>
      </c>
      <c r="M244" s="164" t="s">
        <v>61</v>
      </c>
      <c r="N244" s="107" t="s">
        <v>61</v>
      </c>
      <c r="O244" s="107" t="s">
        <v>61</v>
      </c>
      <c r="P244" s="131" t="s">
        <v>61</v>
      </c>
      <c r="Q244" s="105">
        <v>105.4</v>
      </c>
      <c r="R244" s="162">
        <f t="shared" si="16"/>
        <v>-1.1257035647279423</v>
      </c>
      <c r="S244" s="100">
        <v>103.4</v>
      </c>
      <c r="T244" s="109">
        <f>(S244/S243)*100-100</f>
        <v>-0.8628954937679651</v>
      </c>
      <c r="U244" s="100">
        <v>0.1</v>
      </c>
      <c r="V244" s="304">
        <v>-0.4</v>
      </c>
      <c r="W244" s="215">
        <v>5952.672</v>
      </c>
      <c r="X244" s="162">
        <f t="shared" si="21"/>
        <v>18.966095092982727</v>
      </c>
      <c r="Y244" s="215">
        <v>5950.876</v>
      </c>
      <c r="Z244" s="108">
        <f t="shared" si="22"/>
        <v>10.240971667239094</v>
      </c>
      <c r="AA244" s="223">
        <v>1142.9</v>
      </c>
      <c r="AB244" s="70">
        <f t="shared" si="20"/>
        <v>43.32831703034864</v>
      </c>
      <c r="AC244" s="126" t="s">
        <v>224</v>
      </c>
      <c r="AD244" s="290">
        <v>0.9</v>
      </c>
      <c r="AE244" s="179">
        <v>-21.1</v>
      </c>
      <c r="AF244" s="706" t="s">
        <v>207</v>
      </c>
      <c r="AG244" s="248">
        <v>1.695</v>
      </c>
      <c r="AH244" s="243">
        <v>17383.42</v>
      </c>
      <c r="AI244" s="256">
        <v>121.32</v>
      </c>
      <c r="AJ244" s="285">
        <v>157.14</v>
      </c>
      <c r="AK244" s="290">
        <v>1.5</v>
      </c>
      <c r="AL244" s="179">
        <v>0</v>
      </c>
      <c r="AM244" s="179">
        <v>0</v>
      </c>
      <c r="AN244" s="179">
        <v>-0.22773800130177335</v>
      </c>
      <c r="AO244" s="271">
        <v>58.14</v>
      </c>
      <c r="AP244" s="279" t="s">
        <v>61</v>
      </c>
      <c r="AQ244" s="180" t="s">
        <v>61</v>
      </c>
      <c r="AR244" s="265" t="s">
        <v>12</v>
      </c>
      <c r="AS244" s="126" t="s">
        <v>200</v>
      </c>
    </row>
    <row r="245" spans="3:45" ht="24.75" customHeight="1">
      <c r="C245" s="110" t="s">
        <v>313</v>
      </c>
      <c r="D245" s="58" t="s">
        <v>12</v>
      </c>
      <c r="E245" s="38" t="s">
        <v>12</v>
      </c>
      <c r="F245" s="161" t="s">
        <v>12</v>
      </c>
      <c r="G245" s="169">
        <v>-4.7</v>
      </c>
      <c r="H245" s="169">
        <v>1.5999999999999943</v>
      </c>
      <c r="I245" s="268" t="s">
        <v>61</v>
      </c>
      <c r="J245" s="311" t="s">
        <v>61</v>
      </c>
      <c r="K245" s="60" t="s">
        <v>61</v>
      </c>
      <c r="L245" s="328" t="s">
        <v>61</v>
      </c>
      <c r="M245" s="154" t="s">
        <v>61</v>
      </c>
      <c r="N245" s="60" t="s">
        <v>61</v>
      </c>
      <c r="O245" s="60" t="s">
        <v>61</v>
      </c>
      <c r="P245" s="85" t="s">
        <v>61</v>
      </c>
      <c r="Q245" s="58">
        <v>106</v>
      </c>
      <c r="R245" s="158">
        <f aca="true" t="shared" si="23" ref="R245:T256">(Q245/Q244)*100-100</f>
        <v>0.5692599620493297</v>
      </c>
      <c r="S245" s="65">
        <v>103.1</v>
      </c>
      <c r="T245" s="40">
        <f t="shared" si="23"/>
        <v>-0.2901353965183944</v>
      </c>
      <c r="U245" s="65">
        <v>1.2</v>
      </c>
      <c r="V245" s="300">
        <v>1.2</v>
      </c>
      <c r="W245" s="213">
        <v>6416.107</v>
      </c>
      <c r="X245" s="161">
        <f t="shared" si="21"/>
        <v>9.686530151154969</v>
      </c>
      <c r="Y245" s="213">
        <v>5454.626</v>
      </c>
      <c r="Z245" s="70">
        <f t="shared" si="22"/>
        <v>10.423699785656055</v>
      </c>
      <c r="AA245" s="222">
        <v>2399</v>
      </c>
      <c r="AB245" s="70">
        <f t="shared" si="20"/>
        <v>4.073575983688343</v>
      </c>
      <c r="AC245" s="110" t="s">
        <v>314</v>
      </c>
      <c r="AD245" s="288">
        <v>1</v>
      </c>
      <c r="AE245" s="169">
        <v>-21.1</v>
      </c>
      <c r="AF245" s="654"/>
      <c r="AG245" s="245">
        <v>1.63</v>
      </c>
      <c r="AH245" s="136">
        <v>17604</v>
      </c>
      <c r="AI245" s="255">
        <v>118.58</v>
      </c>
      <c r="AJ245" s="284">
        <v>156.64</v>
      </c>
      <c r="AK245" s="288">
        <v>1.2</v>
      </c>
      <c r="AL245" s="169">
        <v>-0.20060180541625527</v>
      </c>
      <c r="AM245" s="169">
        <v>-0.10050251256281229</v>
      </c>
      <c r="AN245" s="169">
        <v>-0.16185729636423218</v>
      </c>
      <c r="AO245" s="198">
        <v>61.79</v>
      </c>
      <c r="AP245" s="276" t="s">
        <v>61</v>
      </c>
      <c r="AQ245" s="171" t="s">
        <v>61</v>
      </c>
      <c r="AR245" s="263" t="s">
        <v>12</v>
      </c>
      <c r="AS245" s="110" t="s">
        <v>313</v>
      </c>
    </row>
    <row r="246" spans="3:45" ht="24.75" customHeight="1">
      <c r="C246" s="110" t="s">
        <v>1</v>
      </c>
      <c r="D246" s="58" t="s">
        <v>12</v>
      </c>
      <c r="E246" s="38" t="s">
        <v>12</v>
      </c>
      <c r="F246" s="161" t="s">
        <v>12</v>
      </c>
      <c r="G246" s="169">
        <v>-0.8</v>
      </c>
      <c r="H246" s="169">
        <v>-6.3</v>
      </c>
      <c r="I246" s="268" t="s">
        <v>61</v>
      </c>
      <c r="J246" s="311" t="s">
        <v>61</v>
      </c>
      <c r="K246" s="60" t="s">
        <v>61</v>
      </c>
      <c r="L246" s="328" t="s">
        <v>61</v>
      </c>
      <c r="M246" s="154" t="s">
        <v>61</v>
      </c>
      <c r="N246" s="60" t="s">
        <v>61</v>
      </c>
      <c r="O246" s="60" t="s">
        <v>61</v>
      </c>
      <c r="P246" s="85" t="s">
        <v>61</v>
      </c>
      <c r="Q246" s="58">
        <v>106</v>
      </c>
      <c r="R246" s="158">
        <f t="shared" si="23"/>
        <v>0</v>
      </c>
      <c r="S246" s="65">
        <v>103.3</v>
      </c>
      <c r="T246" s="40">
        <f t="shared" si="23"/>
        <v>0.1939864209505373</v>
      </c>
      <c r="U246" s="65">
        <v>-1.7</v>
      </c>
      <c r="V246" s="300">
        <v>-1.1</v>
      </c>
      <c r="W246" s="213">
        <v>7512.967</v>
      </c>
      <c r="X246" s="161">
        <f t="shared" si="18"/>
        <v>10.255072922318178</v>
      </c>
      <c r="Y246" s="213">
        <v>5910.344</v>
      </c>
      <c r="Z246" s="70">
        <f t="shared" si="19"/>
        <v>0.6014801344066569</v>
      </c>
      <c r="AA246" s="222">
        <v>3287.9</v>
      </c>
      <c r="AB246" s="70">
        <f t="shared" si="20"/>
        <v>35.7346323741898</v>
      </c>
      <c r="AC246" s="110" t="s">
        <v>226</v>
      </c>
      <c r="AD246" s="288">
        <v>1.1</v>
      </c>
      <c r="AE246" s="169">
        <v>-19.1</v>
      </c>
      <c r="AF246" s="654"/>
      <c r="AG246" s="245">
        <v>1.65</v>
      </c>
      <c r="AH246" s="136">
        <v>17287.65</v>
      </c>
      <c r="AI246" s="255">
        <v>118.03</v>
      </c>
      <c r="AJ246" s="284">
        <v>157.19</v>
      </c>
      <c r="AK246" s="288">
        <v>1.4</v>
      </c>
      <c r="AL246" s="169">
        <v>-0.10010010010010717</v>
      </c>
      <c r="AM246" s="169">
        <v>-0.3003003003003215</v>
      </c>
      <c r="AN246" s="169">
        <v>-0.3623442419232106</v>
      </c>
      <c r="AO246" s="198">
        <v>65.87</v>
      </c>
      <c r="AP246" s="276" t="s">
        <v>61</v>
      </c>
      <c r="AQ246" s="171" t="s">
        <v>61</v>
      </c>
      <c r="AR246" s="263" t="s">
        <v>12</v>
      </c>
      <c r="AS246" s="110" t="s">
        <v>1</v>
      </c>
    </row>
    <row r="247" spans="3:45" ht="24.75" customHeight="1">
      <c r="C247" s="110" t="s">
        <v>4</v>
      </c>
      <c r="D247" s="58" t="s">
        <v>12</v>
      </c>
      <c r="E247" s="38" t="s">
        <v>12</v>
      </c>
      <c r="F247" s="161" t="s">
        <v>12</v>
      </c>
      <c r="G247" s="169">
        <v>-0.6</v>
      </c>
      <c r="H247" s="169">
        <v>3.9000000000000057</v>
      </c>
      <c r="I247" s="268" t="s">
        <v>61</v>
      </c>
      <c r="J247" s="311" t="s">
        <v>61</v>
      </c>
      <c r="K247" s="60" t="s">
        <v>61</v>
      </c>
      <c r="L247" s="328" t="s">
        <v>61</v>
      </c>
      <c r="M247" s="154" t="s">
        <v>61</v>
      </c>
      <c r="N247" s="60" t="s">
        <v>61</v>
      </c>
      <c r="O247" s="60" t="s">
        <v>61</v>
      </c>
      <c r="P247" s="85" t="s">
        <v>61</v>
      </c>
      <c r="Q247" s="58">
        <v>105.6</v>
      </c>
      <c r="R247" s="158">
        <f t="shared" si="23"/>
        <v>-0.37735849056603854</v>
      </c>
      <c r="S247" s="65">
        <v>103.2</v>
      </c>
      <c r="T247" s="40">
        <f t="shared" si="23"/>
        <v>-0.09680542110356782</v>
      </c>
      <c r="U247" s="65">
        <v>1.3</v>
      </c>
      <c r="V247" s="300">
        <v>0.5</v>
      </c>
      <c r="W247" s="213">
        <v>6633.504</v>
      </c>
      <c r="X247" s="161">
        <f t="shared" si="18"/>
        <v>8.233720082168489</v>
      </c>
      <c r="Y247" s="213">
        <v>5730.447</v>
      </c>
      <c r="Z247" s="70">
        <f t="shared" si="19"/>
        <v>3.845762834416618</v>
      </c>
      <c r="AA247" s="222">
        <v>1962.2</v>
      </c>
      <c r="AB247" s="70">
        <f t="shared" si="20"/>
        <v>48.43785460322263</v>
      </c>
      <c r="AC247" s="110" t="s">
        <v>218</v>
      </c>
      <c r="AD247" s="288">
        <v>1.1</v>
      </c>
      <c r="AE247" s="169">
        <v>-12.2</v>
      </c>
      <c r="AF247" s="654"/>
      <c r="AG247" s="245">
        <v>1.615</v>
      </c>
      <c r="AH247" s="136">
        <v>17400.41</v>
      </c>
      <c r="AI247" s="255">
        <v>119.39</v>
      </c>
      <c r="AJ247" s="284">
        <v>162.39</v>
      </c>
      <c r="AK247" s="288">
        <v>1.8</v>
      </c>
      <c r="AL247" s="169">
        <v>0</v>
      </c>
      <c r="AM247" s="169">
        <v>-0.09999999999999432</v>
      </c>
      <c r="AN247" s="169">
        <v>-0.22726550581766958</v>
      </c>
      <c r="AO247" s="198">
        <v>65.71</v>
      </c>
      <c r="AP247" s="276" t="s">
        <v>61</v>
      </c>
      <c r="AQ247" s="171" t="s">
        <v>61</v>
      </c>
      <c r="AR247" s="263" t="s">
        <v>12</v>
      </c>
      <c r="AS247" s="110" t="s">
        <v>4</v>
      </c>
    </row>
    <row r="248" spans="3:45" ht="24.75" customHeight="1">
      <c r="C248" s="110" t="s">
        <v>177</v>
      </c>
      <c r="D248" s="58" t="s">
        <v>12</v>
      </c>
      <c r="E248" s="38" t="s">
        <v>12</v>
      </c>
      <c r="F248" s="161" t="s">
        <v>12</v>
      </c>
      <c r="G248" s="169">
        <v>5.3</v>
      </c>
      <c r="H248" s="169">
        <v>2.2</v>
      </c>
      <c r="I248" s="268" t="s">
        <v>61</v>
      </c>
      <c r="J248" s="311" t="s">
        <v>61</v>
      </c>
      <c r="K248" s="60" t="s">
        <v>61</v>
      </c>
      <c r="L248" s="328" t="s">
        <v>61</v>
      </c>
      <c r="M248" s="154" t="s">
        <v>61</v>
      </c>
      <c r="N248" s="60" t="s">
        <v>61</v>
      </c>
      <c r="O248" s="60" t="s">
        <v>61</v>
      </c>
      <c r="P248" s="85" t="s">
        <v>61</v>
      </c>
      <c r="Q248" s="58">
        <v>106.8</v>
      </c>
      <c r="R248" s="158">
        <f t="shared" si="23"/>
        <v>1.1363636363636402</v>
      </c>
      <c r="S248" s="65">
        <v>103.2</v>
      </c>
      <c r="T248" s="40">
        <f t="shared" si="23"/>
        <v>0</v>
      </c>
      <c r="U248" s="65">
        <v>0.2</v>
      </c>
      <c r="V248" s="300">
        <v>0.2</v>
      </c>
      <c r="W248" s="213">
        <v>6567.848</v>
      </c>
      <c r="X248" s="161">
        <f t="shared" si="18"/>
        <v>15.156471249139997</v>
      </c>
      <c r="Y248" s="213">
        <v>6172.302</v>
      </c>
      <c r="Z248" s="70">
        <f t="shared" si="19"/>
        <v>15.432874541900546</v>
      </c>
      <c r="AA248" s="222">
        <v>2125.5</v>
      </c>
      <c r="AB248" s="70">
        <f t="shared" si="20"/>
        <v>30.615129355373938</v>
      </c>
      <c r="AC248" s="110" t="s">
        <v>227</v>
      </c>
      <c r="AD248" s="288">
        <v>1.5</v>
      </c>
      <c r="AE248" s="169">
        <v>-5.7</v>
      </c>
      <c r="AF248" s="654"/>
      <c r="AG248" s="245">
        <v>1.75</v>
      </c>
      <c r="AH248" s="136">
        <v>17876</v>
      </c>
      <c r="AI248" s="255">
        <v>121.61</v>
      </c>
      <c r="AJ248" s="284">
        <v>163.44</v>
      </c>
      <c r="AK248" s="288">
        <v>1.7</v>
      </c>
      <c r="AL248" s="169">
        <v>0</v>
      </c>
      <c r="AM248" s="169">
        <v>-0.09980039920161232</v>
      </c>
      <c r="AN248" s="169">
        <v>-0.2285360558723113</v>
      </c>
      <c r="AO248" s="198">
        <v>64.01</v>
      </c>
      <c r="AP248" s="276" t="s">
        <v>61</v>
      </c>
      <c r="AQ248" s="171" t="s">
        <v>61</v>
      </c>
      <c r="AR248" s="263" t="s">
        <v>12</v>
      </c>
      <c r="AS248" s="110" t="s">
        <v>177</v>
      </c>
    </row>
    <row r="249" spans="3:45" ht="24.75" customHeight="1">
      <c r="C249" s="110" t="s">
        <v>178</v>
      </c>
      <c r="D249" s="58" t="s">
        <v>12</v>
      </c>
      <c r="E249" s="38" t="s">
        <v>12</v>
      </c>
      <c r="F249" s="161" t="s">
        <v>12</v>
      </c>
      <c r="G249" s="169">
        <v>-6.6</v>
      </c>
      <c r="H249" s="169">
        <v>-0.5</v>
      </c>
      <c r="I249" s="198" t="s">
        <v>13</v>
      </c>
      <c r="J249" s="58" t="s">
        <v>13</v>
      </c>
      <c r="K249" s="38" t="s">
        <v>13</v>
      </c>
      <c r="L249" s="40" t="s">
        <v>13</v>
      </c>
      <c r="M249" s="59" t="s">
        <v>13</v>
      </c>
      <c r="N249" s="38" t="s">
        <v>13</v>
      </c>
      <c r="O249" s="38" t="s">
        <v>13</v>
      </c>
      <c r="P249" s="70" t="s">
        <v>13</v>
      </c>
      <c r="Q249" s="58">
        <v>106.9</v>
      </c>
      <c r="R249" s="158">
        <f t="shared" si="23"/>
        <v>0.09363295880152123</v>
      </c>
      <c r="S249" s="65">
        <v>103.1</v>
      </c>
      <c r="T249" s="40">
        <f t="shared" si="23"/>
        <v>-0.09689922480620794</v>
      </c>
      <c r="U249" s="65">
        <v>0.2</v>
      </c>
      <c r="V249" s="300">
        <v>0.3</v>
      </c>
      <c r="W249" s="213">
        <v>7286.039</v>
      </c>
      <c r="X249" s="161">
        <f t="shared" si="18"/>
        <v>16.191092659269117</v>
      </c>
      <c r="Y249" s="213">
        <v>6040.085</v>
      </c>
      <c r="Z249" s="70">
        <f t="shared" si="19"/>
        <v>10.401886456547786</v>
      </c>
      <c r="AA249" s="222">
        <v>1516.4</v>
      </c>
      <c r="AB249" s="70">
        <f t="shared" si="20"/>
        <v>48.01366520253782</v>
      </c>
      <c r="AC249" s="110" t="s">
        <v>228</v>
      </c>
      <c r="AD249" s="288">
        <v>1.9</v>
      </c>
      <c r="AE249" s="169">
        <v>-4.1</v>
      </c>
      <c r="AF249" s="134"/>
      <c r="AG249" s="245">
        <v>1.91</v>
      </c>
      <c r="AH249" s="136">
        <v>18138</v>
      </c>
      <c r="AI249" s="255">
        <v>123.47</v>
      </c>
      <c r="AJ249" s="284">
        <v>166.02</v>
      </c>
      <c r="AK249" s="288">
        <v>1.8</v>
      </c>
      <c r="AL249" s="169">
        <v>-0.19920318725100117</v>
      </c>
      <c r="AM249" s="169">
        <v>-0.09980039920161232</v>
      </c>
      <c r="AN249" s="169">
        <v>-0.2912637295130054</v>
      </c>
      <c r="AO249" s="198">
        <v>70.68</v>
      </c>
      <c r="AP249" s="277" t="s">
        <v>100</v>
      </c>
      <c r="AQ249" s="169" t="s">
        <v>100</v>
      </c>
      <c r="AR249" s="263" t="s">
        <v>100</v>
      </c>
      <c r="AS249" s="110" t="s">
        <v>178</v>
      </c>
    </row>
    <row r="250" spans="3:45" ht="24.75" customHeight="1">
      <c r="C250" s="110" t="s">
        <v>230</v>
      </c>
      <c r="D250" s="58" t="s">
        <v>12</v>
      </c>
      <c r="E250" s="38" t="s">
        <v>12</v>
      </c>
      <c r="F250" s="161" t="s">
        <v>12</v>
      </c>
      <c r="G250" s="169">
        <v>10.6</v>
      </c>
      <c r="H250" s="169">
        <v>1.7</v>
      </c>
      <c r="I250" s="198" t="s">
        <v>13</v>
      </c>
      <c r="J250" s="58" t="s">
        <v>13</v>
      </c>
      <c r="K250" s="38" t="s">
        <v>13</v>
      </c>
      <c r="L250" s="40" t="s">
        <v>13</v>
      </c>
      <c r="M250" s="59" t="s">
        <v>13</v>
      </c>
      <c r="N250" s="38" t="s">
        <v>13</v>
      </c>
      <c r="O250" s="38" t="s">
        <v>13</v>
      </c>
      <c r="P250" s="70" t="s">
        <v>13</v>
      </c>
      <c r="Q250" s="58">
        <v>107</v>
      </c>
      <c r="R250" s="158">
        <f t="shared" si="23"/>
        <v>0.09354536950421277</v>
      </c>
      <c r="S250" s="65">
        <v>103.6</v>
      </c>
      <c r="T250" s="40">
        <f t="shared" si="23"/>
        <v>0.48496605237633617</v>
      </c>
      <c r="U250" s="65">
        <v>-0.3</v>
      </c>
      <c r="V250" s="300">
        <v>-0.3</v>
      </c>
      <c r="W250" s="213">
        <v>7063.106</v>
      </c>
      <c r="X250" s="161">
        <f t="shared" si="18"/>
        <v>11.746478053213494</v>
      </c>
      <c r="Y250" s="213">
        <v>6381.148</v>
      </c>
      <c r="Z250" s="70">
        <f t="shared" si="19"/>
        <v>16.666953101374844</v>
      </c>
      <c r="AA250" s="222">
        <v>1851.5</v>
      </c>
      <c r="AB250" s="70">
        <f t="shared" si="20"/>
        <v>4.268739088810051</v>
      </c>
      <c r="AC250" s="110" t="s">
        <v>231</v>
      </c>
      <c r="AD250" s="288">
        <v>2</v>
      </c>
      <c r="AE250" s="169">
        <v>-2.3</v>
      </c>
      <c r="AF250" s="134"/>
      <c r="AG250" s="245">
        <v>1.79</v>
      </c>
      <c r="AH250" s="136">
        <v>17249</v>
      </c>
      <c r="AI250" s="255">
        <v>118.98</v>
      </c>
      <c r="AJ250" s="284">
        <v>163.09</v>
      </c>
      <c r="AK250" s="288">
        <v>1.9</v>
      </c>
      <c r="AL250" s="169">
        <v>0</v>
      </c>
      <c r="AM250" s="169">
        <v>-0.1</v>
      </c>
      <c r="AN250" s="169">
        <v>-0.3</v>
      </c>
      <c r="AO250" s="198">
        <v>78.21</v>
      </c>
      <c r="AP250" s="277" t="s">
        <v>100</v>
      </c>
      <c r="AQ250" s="169" t="s">
        <v>100</v>
      </c>
      <c r="AR250" s="263" t="s">
        <v>100</v>
      </c>
      <c r="AS250" s="110" t="s">
        <v>230</v>
      </c>
    </row>
    <row r="251" spans="3:45" ht="24.75" customHeight="1">
      <c r="C251" s="110" t="s">
        <v>68</v>
      </c>
      <c r="D251" s="58" t="s">
        <v>12</v>
      </c>
      <c r="E251" s="38" t="s">
        <v>12</v>
      </c>
      <c r="F251" s="161" t="s">
        <v>12</v>
      </c>
      <c r="G251" s="169">
        <v>-6.1</v>
      </c>
      <c r="H251" s="169">
        <v>-0.4000000000000057</v>
      </c>
      <c r="I251" s="198" t="s">
        <v>13</v>
      </c>
      <c r="J251" s="58" t="s">
        <v>13</v>
      </c>
      <c r="K251" s="38" t="s">
        <v>13</v>
      </c>
      <c r="L251" s="40" t="s">
        <v>13</v>
      </c>
      <c r="M251" s="59" t="s">
        <v>13</v>
      </c>
      <c r="N251" s="38" t="s">
        <v>13</v>
      </c>
      <c r="O251" s="38" t="s">
        <v>13</v>
      </c>
      <c r="P251" s="70" t="s">
        <v>13</v>
      </c>
      <c r="Q251" s="58">
        <v>109.7</v>
      </c>
      <c r="R251" s="158">
        <f t="shared" si="23"/>
        <v>2.5233644859813182</v>
      </c>
      <c r="S251" s="65">
        <v>103.7</v>
      </c>
      <c r="T251" s="40">
        <f t="shared" si="23"/>
        <v>0.09652509652511299</v>
      </c>
      <c r="U251" s="65">
        <v>0.6</v>
      </c>
      <c r="V251" s="300">
        <v>0.6</v>
      </c>
      <c r="W251" s="213">
        <v>7034.674</v>
      </c>
      <c r="X251" s="161">
        <f t="shared" si="18"/>
        <v>14.56220714849188</v>
      </c>
      <c r="Y251" s="213">
        <v>6291.026</v>
      </c>
      <c r="Z251" s="70">
        <f t="shared" si="19"/>
        <v>5.754315467635209</v>
      </c>
      <c r="AA251" s="222">
        <v>2081.1</v>
      </c>
      <c r="AB251" s="70">
        <f t="shared" si="20"/>
        <v>42.141930196024845</v>
      </c>
      <c r="AC251" s="110" t="s">
        <v>219</v>
      </c>
      <c r="AD251" s="288">
        <v>1.8</v>
      </c>
      <c r="AE251" s="169">
        <v>0.7</v>
      </c>
      <c r="AF251" s="134"/>
      <c r="AG251" s="245">
        <v>1.6</v>
      </c>
      <c r="AH251" s="136">
        <v>16569</v>
      </c>
      <c r="AI251" s="255">
        <v>116.22</v>
      </c>
      <c r="AJ251" s="284">
        <v>158.78</v>
      </c>
      <c r="AK251" s="288">
        <v>1.5</v>
      </c>
      <c r="AL251" s="169">
        <v>-0.2</v>
      </c>
      <c r="AM251" s="169">
        <v>-0.1</v>
      </c>
      <c r="AN251" s="169">
        <v>-0.2</v>
      </c>
      <c r="AO251" s="198">
        <v>74.04</v>
      </c>
      <c r="AP251" s="277" t="s">
        <v>100</v>
      </c>
      <c r="AQ251" s="169" t="s">
        <v>100</v>
      </c>
      <c r="AR251" s="263" t="s">
        <v>100</v>
      </c>
      <c r="AS251" s="110" t="s">
        <v>68</v>
      </c>
    </row>
    <row r="252" spans="3:45" ht="24.75" customHeight="1">
      <c r="C252" s="110" t="s">
        <v>234</v>
      </c>
      <c r="D252" s="58" t="s">
        <v>12</v>
      </c>
      <c r="E252" s="38" t="s">
        <v>12</v>
      </c>
      <c r="F252" s="161" t="s">
        <v>12</v>
      </c>
      <c r="G252" s="169">
        <v>-4.8</v>
      </c>
      <c r="H252" s="169">
        <v>-1.8</v>
      </c>
      <c r="I252" s="198" t="s">
        <v>13</v>
      </c>
      <c r="J252" s="58" t="s">
        <v>13</v>
      </c>
      <c r="K252" s="38" t="s">
        <v>13</v>
      </c>
      <c r="L252" s="40" t="s">
        <v>13</v>
      </c>
      <c r="M252" s="59" t="s">
        <v>13</v>
      </c>
      <c r="N252" s="38" t="s">
        <v>13</v>
      </c>
      <c r="O252" s="38" t="s">
        <v>13</v>
      </c>
      <c r="P252" s="70" t="s">
        <v>13</v>
      </c>
      <c r="Q252" s="58">
        <v>107.9</v>
      </c>
      <c r="R252" s="158">
        <f t="shared" si="23"/>
        <v>-1.6408386508659873</v>
      </c>
      <c r="S252" s="65">
        <v>104.2</v>
      </c>
      <c r="T252" s="40">
        <f t="shared" si="23"/>
        <v>0.4821600771456076</v>
      </c>
      <c r="U252" s="65">
        <v>-0.7</v>
      </c>
      <c r="V252" s="300">
        <v>-0.9</v>
      </c>
      <c r="W252" s="213">
        <v>7255.476</v>
      </c>
      <c r="X252" s="161">
        <f aca="true" t="shared" si="24" ref="X252:X260">+W252/W240*100-100</f>
        <v>6.253770077240176</v>
      </c>
      <c r="Y252" s="213">
        <v>5646.801</v>
      </c>
      <c r="Z252" s="70">
        <f aca="true" t="shared" si="25" ref="Z252:Z260">+Y252/Y240*100-100</f>
        <v>-3.00396002392435</v>
      </c>
      <c r="AA252" s="222">
        <v>2925.9</v>
      </c>
      <c r="AB252" s="70">
        <f t="shared" si="20"/>
        <v>42.52520824199911</v>
      </c>
      <c r="AC252" s="110" t="s">
        <v>220</v>
      </c>
      <c r="AD252" s="288">
        <v>1.7</v>
      </c>
      <c r="AE252" s="169">
        <v>0.7</v>
      </c>
      <c r="AF252" s="134"/>
      <c r="AG252" s="245">
        <v>1.675</v>
      </c>
      <c r="AH252" s="136">
        <v>16785.69</v>
      </c>
      <c r="AI252" s="255">
        <v>115.25</v>
      </c>
      <c r="AJ252" s="284">
        <v>163.31</v>
      </c>
      <c r="AK252" s="288">
        <v>1.3</v>
      </c>
      <c r="AL252" s="169">
        <v>-0.2</v>
      </c>
      <c r="AM252" s="169">
        <v>-0.1</v>
      </c>
      <c r="AN252" s="169">
        <v>-0.2</v>
      </c>
      <c r="AO252" s="198">
        <v>81.66</v>
      </c>
      <c r="AP252" s="277" t="s">
        <v>100</v>
      </c>
      <c r="AQ252" s="169" t="s">
        <v>100</v>
      </c>
      <c r="AR252" s="263" t="s">
        <v>100</v>
      </c>
      <c r="AS252" s="110" t="s">
        <v>234</v>
      </c>
    </row>
    <row r="253" spans="3:45" ht="24.75" customHeight="1">
      <c r="C253" s="110" t="s">
        <v>6</v>
      </c>
      <c r="D253" s="58" t="s">
        <v>12</v>
      </c>
      <c r="E253" s="38" t="s">
        <v>12</v>
      </c>
      <c r="F253" s="161" t="s">
        <v>12</v>
      </c>
      <c r="G253" s="169">
        <v>8.7</v>
      </c>
      <c r="H253" s="169">
        <v>0.7000000000000028</v>
      </c>
      <c r="I253" s="198" t="s">
        <v>13</v>
      </c>
      <c r="J253" s="58" t="s">
        <v>13</v>
      </c>
      <c r="K253" s="38" t="s">
        <v>13</v>
      </c>
      <c r="L253" s="40" t="s">
        <v>13</v>
      </c>
      <c r="M253" s="59" t="s">
        <v>13</v>
      </c>
      <c r="N253" s="38" t="s">
        <v>13</v>
      </c>
      <c r="O253" s="38" t="s">
        <v>13</v>
      </c>
      <c r="P253" s="70" t="s">
        <v>13</v>
      </c>
      <c r="Q253" s="58">
        <v>110</v>
      </c>
      <c r="R253" s="158">
        <f t="shared" si="23"/>
        <v>1.9462465245597684</v>
      </c>
      <c r="S253" s="65">
        <v>104.9</v>
      </c>
      <c r="T253" s="40">
        <f t="shared" si="23"/>
        <v>0.6717850287907936</v>
      </c>
      <c r="U253" s="65">
        <v>0.3</v>
      </c>
      <c r="V253" s="300">
        <v>0.6</v>
      </c>
      <c r="W253" s="213">
        <v>7506.493</v>
      </c>
      <c r="X253" s="161">
        <f t="shared" si="24"/>
        <v>13.77834021551594</v>
      </c>
      <c r="Y253" s="213">
        <v>6507.053</v>
      </c>
      <c r="Z253" s="70">
        <f t="shared" si="25"/>
        <v>8.739205336282481</v>
      </c>
      <c r="AA253" s="222">
        <v>2206.5</v>
      </c>
      <c r="AB253" s="70">
        <f t="shared" si="20"/>
        <v>44.18741423250344</v>
      </c>
      <c r="AC253" s="110" t="s">
        <v>221</v>
      </c>
      <c r="AD253" s="288">
        <v>1.9</v>
      </c>
      <c r="AE253" s="169">
        <v>0.5</v>
      </c>
      <c r="AF253" s="134"/>
      <c r="AG253" s="245">
        <v>1.6</v>
      </c>
      <c r="AH253" s="136">
        <v>16737.63</v>
      </c>
      <c r="AI253" s="255">
        <v>114.76</v>
      </c>
      <c r="AJ253" s="284">
        <v>165.87</v>
      </c>
      <c r="AK253" s="288">
        <v>2</v>
      </c>
      <c r="AL253" s="169">
        <v>0.3</v>
      </c>
      <c r="AM253" s="169">
        <v>0.1</v>
      </c>
      <c r="AN253" s="169">
        <v>-0.1</v>
      </c>
      <c r="AO253" s="198">
        <v>94.53</v>
      </c>
      <c r="AP253" s="277" t="s">
        <v>100</v>
      </c>
      <c r="AQ253" s="169" t="s">
        <v>100</v>
      </c>
      <c r="AR253" s="263" t="s">
        <v>100</v>
      </c>
      <c r="AS253" s="110" t="s">
        <v>6</v>
      </c>
    </row>
    <row r="254" spans="3:45" ht="24.75" customHeight="1">
      <c r="C254" s="110" t="s">
        <v>7</v>
      </c>
      <c r="D254" s="58" t="s">
        <v>12</v>
      </c>
      <c r="E254" s="38" t="s">
        <v>12</v>
      </c>
      <c r="F254" s="161" t="s">
        <v>12</v>
      </c>
      <c r="G254" s="169">
        <v>-2</v>
      </c>
      <c r="H254" s="169">
        <v>-1.0999999999999943</v>
      </c>
      <c r="I254" s="198" t="s">
        <v>13</v>
      </c>
      <c r="J254" s="58" t="s">
        <v>13</v>
      </c>
      <c r="K254" s="38" t="s">
        <v>13</v>
      </c>
      <c r="L254" s="40" t="s">
        <v>13</v>
      </c>
      <c r="M254" s="59" t="s">
        <v>13</v>
      </c>
      <c r="N254" s="38" t="s">
        <v>13</v>
      </c>
      <c r="O254" s="38" t="s">
        <v>13</v>
      </c>
      <c r="P254" s="70" t="s">
        <v>13</v>
      </c>
      <c r="Q254" s="58">
        <v>108.4</v>
      </c>
      <c r="R254" s="158">
        <f t="shared" si="23"/>
        <v>-1.4545454545454533</v>
      </c>
      <c r="S254" s="65">
        <v>105.8</v>
      </c>
      <c r="T254" s="40">
        <f t="shared" si="23"/>
        <v>0.8579599618684313</v>
      </c>
      <c r="U254" s="65">
        <v>0.1</v>
      </c>
      <c r="V254" s="300">
        <v>-0.2</v>
      </c>
      <c r="W254" s="213">
        <v>7268.584</v>
      </c>
      <c r="X254" s="161">
        <f t="shared" si="24"/>
        <v>9.637786942687939</v>
      </c>
      <c r="Y254" s="213">
        <v>6484.191</v>
      </c>
      <c r="Z254" s="70">
        <f t="shared" si="25"/>
        <v>13.326876012269821</v>
      </c>
      <c r="AA254" s="222">
        <v>1705.8</v>
      </c>
      <c r="AB254" s="70">
        <f t="shared" si="20"/>
        <v>-2.2856160852380185</v>
      </c>
      <c r="AC254" s="110" t="s">
        <v>222</v>
      </c>
      <c r="AD254" s="288">
        <v>2</v>
      </c>
      <c r="AE254" s="169">
        <v>1</v>
      </c>
      <c r="AF254" s="134"/>
      <c r="AG254" s="245">
        <v>1.46</v>
      </c>
      <c r="AH254" s="136">
        <v>15680.67</v>
      </c>
      <c r="AI254" s="255">
        <v>110.28</v>
      </c>
      <c r="AJ254" s="284">
        <v>162.65</v>
      </c>
      <c r="AK254" s="288">
        <v>2.4</v>
      </c>
      <c r="AL254" s="169">
        <v>0.6</v>
      </c>
      <c r="AM254" s="169">
        <v>0.4</v>
      </c>
      <c r="AN254" s="169" t="s">
        <v>80</v>
      </c>
      <c r="AO254" s="198">
        <v>88.71</v>
      </c>
      <c r="AP254" s="277" t="s">
        <v>100</v>
      </c>
      <c r="AQ254" s="169" t="s">
        <v>100</v>
      </c>
      <c r="AR254" s="263" t="s">
        <v>100</v>
      </c>
      <c r="AS254" s="110" t="s">
        <v>7</v>
      </c>
    </row>
    <row r="255" spans="3:45" ht="24.75" customHeight="1">
      <c r="C255" s="111" t="s">
        <v>8</v>
      </c>
      <c r="D255" s="96" t="s">
        <v>12</v>
      </c>
      <c r="E255" s="93" t="s">
        <v>12</v>
      </c>
      <c r="F255" s="196" t="s">
        <v>12</v>
      </c>
      <c r="G255" s="172">
        <v>-2.8</v>
      </c>
      <c r="H255" s="172">
        <v>1.0999999999999943</v>
      </c>
      <c r="I255" s="270" t="s">
        <v>13</v>
      </c>
      <c r="J255" s="96" t="s">
        <v>13</v>
      </c>
      <c r="K255" s="93" t="s">
        <v>13</v>
      </c>
      <c r="L255" s="94" t="s">
        <v>13</v>
      </c>
      <c r="M255" s="97" t="s">
        <v>13</v>
      </c>
      <c r="N255" s="93" t="s">
        <v>13</v>
      </c>
      <c r="O255" s="93" t="s">
        <v>13</v>
      </c>
      <c r="P255" s="99" t="s">
        <v>13</v>
      </c>
      <c r="Q255" s="96">
        <v>109.1</v>
      </c>
      <c r="R255" s="196">
        <f t="shared" si="23"/>
        <v>0.6457564575645733</v>
      </c>
      <c r="S255" s="191">
        <v>105.5</v>
      </c>
      <c r="T255" s="94">
        <f t="shared" si="23"/>
        <v>-0.2835538752362936</v>
      </c>
      <c r="U255" s="191">
        <v>-0.5</v>
      </c>
      <c r="V255" s="301">
        <v>-0.2</v>
      </c>
      <c r="W255" s="214">
        <v>7433.968</v>
      </c>
      <c r="X255" s="196">
        <f t="shared" si="24"/>
        <v>6.8230998116289925</v>
      </c>
      <c r="Y255" s="214">
        <v>6567.023</v>
      </c>
      <c r="Z255" s="99">
        <f t="shared" si="25"/>
        <v>12.26685945886436</v>
      </c>
      <c r="AA255" s="221">
        <v>1589.1</v>
      </c>
      <c r="AB255" s="70">
        <f t="shared" si="20"/>
        <v>-10.804894476874722</v>
      </c>
      <c r="AC255" s="111" t="s">
        <v>223</v>
      </c>
      <c r="AD255" s="289">
        <v>2.1</v>
      </c>
      <c r="AE255" s="172">
        <v>0.4</v>
      </c>
      <c r="AF255" s="498"/>
      <c r="AG255" s="246">
        <v>1.5</v>
      </c>
      <c r="AH255" s="249">
        <v>15307.78</v>
      </c>
      <c r="AI255" s="499">
        <v>113.1</v>
      </c>
      <c r="AJ255" s="500">
        <v>165.68</v>
      </c>
      <c r="AK255" s="289">
        <v>2.6</v>
      </c>
      <c r="AL255" s="172">
        <v>0.7</v>
      </c>
      <c r="AM255" s="172">
        <v>0.8</v>
      </c>
      <c r="AN255" s="172">
        <v>0.2</v>
      </c>
      <c r="AO255" s="270">
        <v>95.98</v>
      </c>
      <c r="AP255" s="278" t="s">
        <v>100</v>
      </c>
      <c r="AQ255" s="172" t="s">
        <v>100</v>
      </c>
      <c r="AR255" s="264" t="s">
        <v>100</v>
      </c>
      <c r="AS255" s="111" t="s">
        <v>8</v>
      </c>
    </row>
    <row r="256" spans="3:45" ht="24.75" customHeight="1">
      <c r="C256" s="110" t="s">
        <v>250</v>
      </c>
      <c r="D256" s="58" t="s">
        <v>12</v>
      </c>
      <c r="E256" s="38" t="s">
        <v>12</v>
      </c>
      <c r="F256" s="161" t="s">
        <v>12</v>
      </c>
      <c r="G256" s="169">
        <v>17.3</v>
      </c>
      <c r="H256" s="169">
        <v>-1.7</v>
      </c>
      <c r="I256" s="198" t="s">
        <v>13</v>
      </c>
      <c r="J256" s="58" t="s">
        <v>13</v>
      </c>
      <c r="K256" s="38" t="s">
        <v>13</v>
      </c>
      <c r="L256" s="40" t="s">
        <v>13</v>
      </c>
      <c r="M256" s="59" t="s">
        <v>13</v>
      </c>
      <c r="N256" s="38" t="s">
        <v>13</v>
      </c>
      <c r="O256" s="38" t="s">
        <v>13</v>
      </c>
      <c r="P256" s="70" t="s">
        <v>13</v>
      </c>
      <c r="Q256" s="58">
        <v>108.5</v>
      </c>
      <c r="R256" s="162">
        <f t="shared" si="23"/>
        <v>-0.5499541704857904</v>
      </c>
      <c r="S256" s="100">
        <v>105.3</v>
      </c>
      <c r="T256" s="109">
        <f t="shared" si="23"/>
        <v>-0.1895734597156462</v>
      </c>
      <c r="U256" s="65">
        <v>0.4</v>
      </c>
      <c r="V256" s="300">
        <v>0</v>
      </c>
      <c r="W256" s="213">
        <v>6408.356</v>
      </c>
      <c r="X256" s="161">
        <f t="shared" si="24"/>
        <v>7.6551168954042765</v>
      </c>
      <c r="Y256" s="213">
        <v>6498.145</v>
      </c>
      <c r="Z256" s="70">
        <f t="shared" si="25"/>
        <v>9.19644435541926</v>
      </c>
      <c r="AA256" s="222">
        <v>1235.8</v>
      </c>
      <c r="AB256" s="109">
        <f>+AA256/AA244*100-100</f>
        <v>8.128445183305615</v>
      </c>
      <c r="AC256" s="110" t="s">
        <v>253</v>
      </c>
      <c r="AD256" s="288">
        <v>2.1</v>
      </c>
      <c r="AE256" s="169">
        <v>-0.1</v>
      </c>
      <c r="AF256" s="134"/>
      <c r="AG256" s="245">
        <v>1.44</v>
      </c>
      <c r="AH256" s="136">
        <v>13592.47</v>
      </c>
      <c r="AI256" s="255">
        <v>106.61</v>
      </c>
      <c r="AJ256" s="284">
        <v>158.41</v>
      </c>
      <c r="AK256" s="288">
        <v>3</v>
      </c>
      <c r="AL256" s="169">
        <v>0.7</v>
      </c>
      <c r="AM256" s="169">
        <v>0.8</v>
      </c>
      <c r="AN256" s="169">
        <v>0.2</v>
      </c>
      <c r="AO256" s="198">
        <v>91.75</v>
      </c>
      <c r="AP256" s="277" t="s">
        <v>100</v>
      </c>
      <c r="AQ256" s="169" t="s">
        <v>100</v>
      </c>
      <c r="AR256" s="263" t="s">
        <v>100</v>
      </c>
      <c r="AS256" s="110" t="s">
        <v>250</v>
      </c>
    </row>
    <row r="257" spans="3:45" ht="24.75" customHeight="1">
      <c r="C257" s="110" t="s">
        <v>192</v>
      </c>
      <c r="D257" s="58" t="s">
        <v>12</v>
      </c>
      <c r="E257" s="38" t="s">
        <v>12</v>
      </c>
      <c r="F257" s="161" t="s">
        <v>12</v>
      </c>
      <c r="G257" s="169">
        <v>-12.3</v>
      </c>
      <c r="H257" s="169">
        <v>-1.4000000000000057</v>
      </c>
      <c r="I257" s="198" t="s">
        <v>13</v>
      </c>
      <c r="J257" s="58" t="s">
        <v>13</v>
      </c>
      <c r="K257" s="38" t="s">
        <v>13</v>
      </c>
      <c r="L257" s="40" t="s">
        <v>13</v>
      </c>
      <c r="M257" s="59" t="s">
        <v>13</v>
      </c>
      <c r="N257" s="38" t="s">
        <v>13</v>
      </c>
      <c r="O257" s="38" t="s">
        <v>13</v>
      </c>
      <c r="P257" s="70" t="s">
        <v>13</v>
      </c>
      <c r="Q257" s="58">
        <v>110.2</v>
      </c>
      <c r="R257" s="161">
        <f>(Q257/Q256)*100-100</f>
        <v>1.5668202764977082</v>
      </c>
      <c r="S257" s="65">
        <v>105.4</v>
      </c>
      <c r="T257" s="40">
        <f>(S257/S256)*100-100</f>
        <v>0.09496676163342954</v>
      </c>
      <c r="U257" s="65">
        <v>-1.6</v>
      </c>
      <c r="V257" s="300">
        <v>-1.3</v>
      </c>
      <c r="W257" s="213">
        <v>6975.357</v>
      </c>
      <c r="X257" s="161">
        <f t="shared" si="24"/>
        <v>8.716344661957791</v>
      </c>
      <c r="Y257" s="213">
        <v>6012.028</v>
      </c>
      <c r="Z257" s="70">
        <f t="shared" si="25"/>
        <v>10.218885767786816</v>
      </c>
      <c r="AA257" s="222">
        <v>2467.7</v>
      </c>
      <c r="AB257" s="70">
        <f>+AA257/AA245*100-100</f>
        <v>2.863693205502287</v>
      </c>
      <c r="AC257" s="110" t="s">
        <v>225</v>
      </c>
      <c r="AD257" s="288">
        <v>2.3</v>
      </c>
      <c r="AE257" s="169">
        <v>0.1</v>
      </c>
      <c r="AF257" s="134"/>
      <c r="AG257" s="245">
        <v>1.355</v>
      </c>
      <c r="AH257" s="136">
        <v>13603.02</v>
      </c>
      <c r="AI257" s="255">
        <v>104.33</v>
      </c>
      <c r="AJ257" s="284">
        <v>158.91</v>
      </c>
      <c r="AK257" s="288">
        <v>3.5</v>
      </c>
      <c r="AL257" s="169">
        <v>1</v>
      </c>
      <c r="AM257" s="169">
        <v>1</v>
      </c>
      <c r="AN257" s="169">
        <v>0.3</v>
      </c>
      <c r="AO257" s="198">
        <v>101.84</v>
      </c>
      <c r="AP257" s="277" t="s">
        <v>100</v>
      </c>
      <c r="AQ257" s="169" t="s">
        <v>100</v>
      </c>
      <c r="AR257" s="263" t="s">
        <v>100</v>
      </c>
      <c r="AS257" s="110" t="s">
        <v>192</v>
      </c>
    </row>
    <row r="258" spans="3:45" ht="24.75" customHeight="1">
      <c r="C258" s="110" t="s">
        <v>168</v>
      </c>
      <c r="D258" s="58" t="s">
        <v>12</v>
      </c>
      <c r="E258" s="38" t="s">
        <v>12</v>
      </c>
      <c r="F258" s="161" t="s">
        <v>12</v>
      </c>
      <c r="G258" s="169">
        <v>-8.3</v>
      </c>
      <c r="H258" s="169">
        <v>-5.20000000000001</v>
      </c>
      <c r="I258" s="198" t="s">
        <v>13</v>
      </c>
      <c r="J258" s="58" t="s">
        <v>13</v>
      </c>
      <c r="K258" s="38" t="s">
        <v>13</v>
      </c>
      <c r="L258" s="40" t="s">
        <v>13</v>
      </c>
      <c r="M258" s="59" t="s">
        <v>13</v>
      </c>
      <c r="N258" s="38" t="s">
        <v>13</v>
      </c>
      <c r="O258" s="38" t="s">
        <v>13</v>
      </c>
      <c r="P258" s="70" t="s">
        <v>13</v>
      </c>
      <c r="Q258" s="58">
        <v>106.5</v>
      </c>
      <c r="R258" s="161">
        <f>(Q258/Q257)*100-100</f>
        <v>-3.3575317604355774</v>
      </c>
      <c r="S258" s="65">
        <v>105.5</v>
      </c>
      <c r="T258" s="40">
        <f>(S258/S257)*100-100</f>
        <v>0.09487666034155495</v>
      </c>
      <c r="U258" s="65">
        <v>0</v>
      </c>
      <c r="V258" s="300">
        <v>0.3</v>
      </c>
      <c r="W258" s="213">
        <v>7682.513</v>
      </c>
      <c r="X258" s="161">
        <f t="shared" si="24"/>
        <v>2.256711629373598</v>
      </c>
      <c r="Y258" s="213">
        <v>6573.554</v>
      </c>
      <c r="Z258" s="70">
        <f t="shared" si="25"/>
        <v>11.221174266675504</v>
      </c>
      <c r="AA258" s="222">
        <v>2882.5</v>
      </c>
      <c r="AB258" s="70">
        <f>+AA258/AA246*100-100</f>
        <v>-12.33005870008212</v>
      </c>
      <c r="AC258" s="110" t="s">
        <v>285</v>
      </c>
      <c r="AD258" s="288">
        <v>2.3</v>
      </c>
      <c r="AE258" s="171">
        <v>-0.001</v>
      </c>
      <c r="AF258" s="134"/>
      <c r="AG258" s="245">
        <v>1.275</v>
      </c>
      <c r="AH258" s="136">
        <v>12525.54</v>
      </c>
      <c r="AI258" s="255">
        <v>99.35</v>
      </c>
      <c r="AJ258" s="284">
        <v>156.95</v>
      </c>
      <c r="AK258" s="288">
        <v>3.9</v>
      </c>
      <c r="AL258" s="169">
        <v>1.2</v>
      </c>
      <c r="AM258" s="169">
        <v>1.2</v>
      </c>
      <c r="AN258" s="169">
        <v>0.5</v>
      </c>
      <c r="AO258" s="198">
        <v>101.58</v>
      </c>
      <c r="AP258" s="277" t="s">
        <v>100</v>
      </c>
      <c r="AQ258" s="169" t="s">
        <v>100</v>
      </c>
      <c r="AR258" s="263" t="s">
        <v>100</v>
      </c>
      <c r="AS258" s="110" t="s">
        <v>168</v>
      </c>
    </row>
    <row r="259" spans="3:45" ht="24.75" customHeight="1">
      <c r="C259" s="110" t="s">
        <v>4</v>
      </c>
      <c r="D259" s="58" t="s">
        <v>12</v>
      </c>
      <c r="E259" s="38" t="s">
        <v>12</v>
      </c>
      <c r="F259" s="161" t="s">
        <v>12</v>
      </c>
      <c r="G259" s="169">
        <v>5.5</v>
      </c>
      <c r="H259" s="169">
        <v>0.3</v>
      </c>
      <c r="I259" s="198" t="s">
        <v>13</v>
      </c>
      <c r="J259" s="58" t="s">
        <v>13</v>
      </c>
      <c r="K259" s="38" t="s">
        <v>13</v>
      </c>
      <c r="L259" s="40" t="s">
        <v>13</v>
      </c>
      <c r="M259" s="59" t="s">
        <v>13</v>
      </c>
      <c r="N259" s="38" t="s">
        <v>13</v>
      </c>
      <c r="O259" s="38" t="s">
        <v>13</v>
      </c>
      <c r="P259" s="70" t="s">
        <v>13</v>
      </c>
      <c r="Q259" s="58">
        <v>106.3</v>
      </c>
      <c r="R259" s="158">
        <f>(Q259/Q258)*100-100</f>
        <v>-0.18779342723004788</v>
      </c>
      <c r="S259" s="65">
        <v>104.2</v>
      </c>
      <c r="T259" s="40">
        <f>(S259/S258)*100-100</f>
        <v>-1.2322274881516648</v>
      </c>
      <c r="U259" s="65">
        <v>1.8</v>
      </c>
      <c r="V259" s="300">
        <v>0.8</v>
      </c>
      <c r="W259" s="213">
        <v>6891.446</v>
      </c>
      <c r="X259" s="161">
        <f t="shared" si="24"/>
        <v>3.888472819191776</v>
      </c>
      <c r="Y259" s="213">
        <v>6411.992</v>
      </c>
      <c r="Z259" s="70">
        <f t="shared" si="25"/>
        <v>11.89340028797055</v>
      </c>
      <c r="AA259" s="222">
        <v>1380.9</v>
      </c>
      <c r="AB259" s="70">
        <f>+AA259/AA247*100-100</f>
        <v>-29.624910814391995</v>
      </c>
      <c r="AC259" s="110" t="s">
        <v>218</v>
      </c>
      <c r="AD259" s="288">
        <v>1.9</v>
      </c>
      <c r="AE259" s="169" t="s">
        <v>303</v>
      </c>
      <c r="AF259" s="134"/>
      <c r="AG259" s="245">
        <v>1.575</v>
      </c>
      <c r="AH259" s="136">
        <v>13849.99</v>
      </c>
      <c r="AI259" s="255">
        <v>104.04</v>
      </c>
      <c r="AJ259" s="284">
        <v>162.01</v>
      </c>
      <c r="AK259" s="288">
        <v>3.7</v>
      </c>
      <c r="AL259" s="169">
        <v>0.8</v>
      </c>
      <c r="AM259" s="169">
        <v>0.9</v>
      </c>
      <c r="AN259" s="169">
        <v>0.6</v>
      </c>
      <c r="AO259" s="198">
        <v>113.46</v>
      </c>
      <c r="AP259" s="277" t="s">
        <v>100</v>
      </c>
      <c r="AQ259" s="169" t="s">
        <v>100</v>
      </c>
      <c r="AR259" s="263" t="s">
        <v>100</v>
      </c>
      <c r="AS259" s="110" t="s">
        <v>4</v>
      </c>
    </row>
    <row r="260" spans="3:45" ht="24.75" customHeight="1">
      <c r="C260" s="110" t="s">
        <v>177</v>
      </c>
      <c r="D260" s="58" t="s">
        <v>12</v>
      </c>
      <c r="E260" s="38" t="s">
        <v>12</v>
      </c>
      <c r="F260" s="161" t="s">
        <v>12</v>
      </c>
      <c r="G260" s="169"/>
      <c r="H260" s="169">
        <v>7.1</v>
      </c>
      <c r="I260" s="198" t="s">
        <v>13</v>
      </c>
      <c r="J260" s="58" t="s">
        <v>13</v>
      </c>
      <c r="K260" s="38" t="s">
        <v>13</v>
      </c>
      <c r="L260" s="40" t="s">
        <v>13</v>
      </c>
      <c r="M260" s="59" t="s">
        <v>13</v>
      </c>
      <c r="N260" s="38" t="s">
        <v>13</v>
      </c>
      <c r="O260" s="38" t="s">
        <v>13</v>
      </c>
      <c r="P260" s="70" t="s">
        <v>13</v>
      </c>
      <c r="Q260" s="58">
        <v>109.4</v>
      </c>
      <c r="R260" s="158">
        <f>(Q260/Q259)*100-100</f>
        <v>2.916274694261517</v>
      </c>
      <c r="S260" s="65">
        <v>104.7</v>
      </c>
      <c r="T260" s="40">
        <f>(S260/S259)*100-100</f>
        <v>0.47984644913627506</v>
      </c>
      <c r="U260" s="65"/>
      <c r="V260" s="300"/>
      <c r="W260" s="213">
        <v>6809.5</v>
      </c>
      <c r="X260" s="161">
        <f t="shared" si="24"/>
        <v>3.679317791763765</v>
      </c>
      <c r="Y260" s="213">
        <v>6443.9</v>
      </c>
      <c r="Z260" s="70">
        <f t="shared" si="25"/>
        <v>4.400270757976529</v>
      </c>
      <c r="AA260" s="222"/>
      <c r="AB260" s="70"/>
      <c r="AC260" s="110" t="s">
        <v>227</v>
      </c>
      <c r="AD260" s="288">
        <v>2</v>
      </c>
      <c r="AE260" s="169">
        <v>-0.9</v>
      </c>
      <c r="AF260" s="134"/>
      <c r="AG260" s="245">
        <v>1.759</v>
      </c>
      <c r="AH260" s="136">
        <v>14338.54</v>
      </c>
      <c r="AI260" s="255">
        <v>105.44</v>
      </c>
      <c r="AJ260" s="284">
        <v>163.18</v>
      </c>
      <c r="AK260" s="288">
        <v>4.7</v>
      </c>
      <c r="AL260" s="169">
        <v>1.3</v>
      </c>
      <c r="AM260" s="169">
        <v>1.5</v>
      </c>
      <c r="AN260" s="169">
        <v>0.8</v>
      </c>
      <c r="AO260" s="198">
        <v>134.02</v>
      </c>
      <c r="AP260" s="277" t="s">
        <v>100</v>
      </c>
      <c r="AQ260" s="169" t="s">
        <v>100</v>
      </c>
      <c r="AR260" s="263" t="s">
        <v>100</v>
      </c>
      <c r="AS260" s="110" t="s">
        <v>177</v>
      </c>
    </row>
    <row r="261" spans="3:45" ht="24.75" customHeight="1" hidden="1">
      <c r="C261" s="110" t="s">
        <v>178</v>
      </c>
      <c r="D261" s="58" t="s">
        <v>12</v>
      </c>
      <c r="E261" s="38" t="s">
        <v>12</v>
      </c>
      <c r="F261" s="161" t="s">
        <v>12</v>
      </c>
      <c r="G261" s="169"/>
      <c r="H261" s="169"/>
      <c r="I261" s="198" t="s">
        <v>13</v>
      </c>
      <c r="J261" s="58" t="s">
        <v>13</v>
      </c>
      <c r="K261" s="38" t="s">
        <v>13</v>
      </c>
      <c r="L261" s="40" t="s">
        <v>13</v>
      </c>
      <c r="M261" s="59" t="s">
        <v>13</v>
      </c>
      <c r="N261" s="38" t="s">
        <v>13</v>
      </c>
      <c r="O261" s="38" t="s">
        <v>13</v>
      </c>
      <c r="P261" s="70" t="s">
        <v>13</v>
      </c>
      <c r="Q261" s="58"/>
      <c r="R261" s="158"/>
      <c r="S261" s="65"/>
      <c r="T261" s="40"/>
      <c r="U261" s="65"/>
      <c r="V261" s="300"/>
      <c r="W261" s="213"/>
      <c r="X261" s="161"/>
      <c r="Y261" s="213"/>
      <c r="Z261" s="70"/>
      <c r="AA261" s="222"/>
      <c r="AB261" s="70"/>
      <c r="AC261" s="110" t="s">
        <v>228</v>
      </c>
      <c r="AD261" s="288"/>
      <c r="AE261" s="169"/>
      <c r="AF261" s="134"/>
      <c r="AG261" s="245"/>
      <c r="AH261" s="136">
        <v>13481.38</v>
      </c>
      <c r="AI261" s="255">
        <v>105.32</v>
      </c>
      <c r="AJ261" s="284">
        <v>166.41</v>
      </c>
      <c r="AK261" s="288"/>
      <c r="AL261" s="169"/>
      <c r="AM261" s="169"/>
      <c r="AN261" s="169"/>
      <c r="AO261" s="198"/>
      <c r="AP261" s="277" t="s">
        <v>100</v>
      </c>
      <c r="AQ261" s="169" t="s">
        <v>100</v>
      </c>
      <c r="AR261" s="263" t="s">
        <v>100</v>
      </c>
      <c r="AS261" s="110" t="s">
        <v>178</v>
      </c>
    </row>
    <row r="262" spans="3:45" ht="8.25" customHeight="1" thickBot="1">
      <c r="C262" s="54"/>
      <c r="D262" s="73"/>
      <c r="E262" s="44"/>
      <c r="F262" s="163"/>
      <c r="G262" s="181"/>
      <c r="H262" s="181"/>
      <c r="I262" s="317"/>
      <c r="J262" s="331"/>
      <c r="K262" s="74"/>
      <c r="L262" s="332"/>
      <c r="M262" s="165"/>
      <c r="N262" s="74"/>
      <c r="O262" s="74"/>
      <c r="P262" s="183"/>
      <c r="Q262" s="313"/>
      <c r="R262" s="204"/>
      <c r="S262" s="104"/>
      <c r="T262" s="45"/>
      <c r="U262" s="206"/>
      <c r="V262" s="305"/>
      <c r="W262" s="216"/>
      <c r="X262" s="163"/>
      <c r="Y262" s="216"/>
      <c r="Z262" s="76"/>
      <c r="AA262" s="224"/>
      <c r="AB262" s="76"/>
      <c r="AC262" s="89"/>
      <c r="AD262" s="294"/>
      <c r="AE262" s="232"/>
      <c r="AF262" s="242"/>
      <c r="AG262" s="232"/>
      <c r="AH262" s="244"/>
      <c r="AI262" s="259"/>
      <c r="AJ262" s="75"/>
      <c r="AK262" s="291"/>
      <c r="AL262" s="181"/>
      <c r="AM262" s="181"/>
      <c r="AN262" s="181"/>
      <c r="AO262" s="272"/>
      <c r="AP262" s="280"/>
      <c r="AQ262" s="181"/>
      <c r="AR262" s="266"/>
      <c r="AS262" s="54"/>
    </row>
    <row r="263" spans="3:45" ht="17.25">
      <c r="C263" s="27"/>
      <c r="D263" s="8"/>
      <c r="E263" s="8"/>
      <c r="F263" s="8"/>
      <c r="G263" s="8"/>
      <c r="H263" s="8"/>
      <c r="I263" s="23"/>
      <c r="J263" s="23"/>
      <c r="K263" s="23"/>
      <c r="L263" s="23"/>
      <c r="M263" s="23"/>
      <c r="N263" s="23"/>
      <c r="O263" s="23"/>
      <c r="P263" s="23"/>
      <c r="Q263" s="28"/>
      <c r="R263" s="23"/>
      <c r="S263" s="7"/>
      <c r="T263" s="7"/>
      <c r="U263" s="7"/>
      <c r="V263" s="8"/>
      <c r="W263" s="8"/>
      <c r="X263" s="8"/>
      <c r="Y263" s="8"/>
      <c r="Z263" s="8"/>
      <c r="AA263" s="8"/>
      <c r="AB263" s="8"/>
      <c r="AD263" s="8"/>
      <c r="AE263" s="8"/>
      <c r="AF263" s="87"/>
      <c r="AG263" s="8"/>
      <c r="AH263" s="7"/>
      <c r="AI263" s="7"/>
      <c r="AJ263" s="8"/>
      <c r="AK263" s="7"/>
      <c r="AL263" s="29"/>
      <c r="AM263" s="7"/>
      <c r="AO263" s="8"/>
      <c r="AP263" s="8"/>
      <c r="AQ263" s="8"/>
      <c r="AR263" s="8"/>
      <c r="AS263" s="27"/>
    </row>
  </sheetData>
  <mergeCells count="112">
    <mergeCell ref="Y136:Z138"/>
    <mergeCell ref="AA136:AB138"/>
    <mergeCell ref="AI137:AI138"/>
    <mergeCell ref="AD136:AD138"/>
    <mergeCell ref="AF136:AF138"/>
    <mergeCell ref="AH136:AH138"/>
    <mergeCell ref="AF244:AF248"/>
    <mergeCell ref="AR136:AR138"/>
    <mergeCell ref="AN136:AN138"/>
    <mergeCell ref="AJ137:AJ138"/>
    <mergeCell ref="AQ136:AQ138"/>
    <mergeCell ref="AP136:AP138"/>
    <mergeCell ref="AO136:AO138"/>
    <mergeCell ref="AM136:AM138"/>
    <mergeCell ref="AF239:AF243"/>
    <mergeCell ref="AF177:AF185"/>
    <mergeCell ref="AR4:AR6"/>
    <mergeCell ref="AR7:AR8"/>
    <mergeCell ref="AC138:AC139"/>
    <mergeCell ref="AG136:AG138"/>
    <mergeCell ref="AC7:AC8"/>
    <mergeCell ref="AC4:AC6"/>
    <mergeCell ref="AD7:AD8"/>
    <mergeCell ref="AF7:AF8"/>
    <mergeCell ref="AH7:AH8"/>
    <mergeCell ref="AI7:AI8"/>
    <mergeCell ref="AE7:AE8"/>
    <mergeCell ref="AE136:AE138"/>
    <mergeCell ref="AL136:AL138"/>
    <mergeCell ref="AI136:AJ136"/>
    <mergeCell ref="AG7:AG8"/>
    <mergeCell ref="AG4:AI5"/>
    <mergeCell ref="AJ4:AJ6"/>
    <mergeCell ref="AD4:AF5"/>
    <mergeCell ref="AK4:AK6"/>
    <mergeCell ref="AM4:AM6"/>
    <mergeCell ref="AL7:AL8"/>
    <mergeCell ref="AK7:AK8"/>
    <mergeCell ref="AJ7:AJ8"/>
    <mergeCell ref="AL4:AL6"/>
    <mergeCell ref="AF231:AF238"/>
    <mergeCell ref="AK136:AK138"/>
    <mergeCell ref="AQ4:AQ6"/>
    <mergeCell ref="AN4:AN6"/>
    <mergeCell ref="AQ7:AQ8"/>
    <mergeCell ref="AN7:AN8"/>
    <mergeCell ref="AP7:AP8"/>
    <mergeCell ref="AO4:AP6"/>
    <mergeCell ref="AO7:AO8"/>
    <mergeCell ref="AM7:AM8"/>
    <mergeCell ref="D4:E6"/>
    <mergeCell ref="F4:G6"/>
    <mergeCell ref="J4:K6"/>
    <mergeCell ref="K7:K8"/>
    <mergeCell ref="E7:E8"/>
    <mergeCell ref="F7:F8"/>
    <mergeCell ref="G7:G8"/>
    <mergeCell ref="J7:J8"/>
    <mergeCell ref="H4:I6"/>
    <mergeCell ref="H7:H8"/>
    <mergeCell ref="D7:D8"/>
    <mergeCell ref="I7:I8"/>
    <mergeCell ref="M137:N137"/>
    <mergeCell ref="L7:L8"/>
    <mergeCell ref="E137:E138"/>
    <mergeCell ref="F137:F138"/>
    <mergeCell ref="J137:J138"/>
    <mergeCell ref="J136:L136"/>
    <mergeCell ref="K137:K138"/>
    <mergeCell ref="L137:L138"/>
    <mergeCell ref="D137:D138"/>
    <mergeCell ref="I136:I138"/>
    <mergeCell ref="H136:H138"/>
    <mergeCell ref="G136:G138"/>
    <mergeCell ref="D136:F136"/>
    <mergeCell ref="M136:P136"/>
    <mergeCell ref="M7:M8"/>
    <mergeCell ref="O7:O8"/>
    <mergeCell ref="N7:N8"/>
    <mergeCell ref="L4:M6"/>
    <mergeCell ref="T7:T8"/>
    <mergeCell ref="U7:U8"/>
    <mergeCell ref="AA7:AA8"/>
    <mergeCell ref="S7:S8"/>
    <mergeCell ref="R7:R8"/>
    <mergeCell ref="AA4:AA6"/>
    <mergeCell ref="V136:V138"/>
    <mergeCell ref="AO3:AP3"/>
    <mergeCell ref="AP2:AQ2"/>
    <mergeCell ref="O137:P137"/>
    <mergeCell ref="P7:P8"/>
    <mergeCell ref="Q7:Q8"/>
    <mergeCell ref="Z4:Z6"/>
    <mergeCell ref="U136:U138"/>
    <mergeCell ref="Q136:R138"/>
    <mergeCell ref="S136:T138"/>
    <mergeCell ref="W136:X138"/>
    <mergeCell ref="N4:N6"/>
    <mergeCell ref="O4:P6"/>
    <mergeCell ref="Q4:Q6"/>
    <mergeCell ref="U4:U6"/>
    <mergeCell ref="V4:W6"/>
    <mergeCell ref="X4:Y6"/>
    <mergeCell ref="V7:V8"/>
    <mergeCell ref="T4:T6"/>
    <mergeCell ref="R4:S6"/>
    <mergeCell ref="AB4:AB6"/>
    <mergeCell ref="Y7:Y8"/>
    <mergeCell ref="W7:W8"/>
    <mergeCell ref="Z7:Z8"/>
    <mergeCell ref="X7:X8"/>
    <mergeCell ref="AB7:AB8"/>
  </mergeCells>
  <printOptions horizontalCentered="1" verticalCentered="1"/>
  <pageMargins left="0.07874015748031496" right="0.07874015748031496" top="0.1968503937007874" bottom="0.1968503937007874" header="0.2755905511811024" footer="0.11811023622047245"/>
  <pageSetup fitToHeight="1" fitToWidth="1" horizontalDpi="600" verticalDpi="600" orientation="landscape" paperSize="8" scale="29" r:id="rId4"/>
  <rowBreaks count="1" manualBreakCount="1">
    <brk id="1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2008-07-04T09:26:04Z</cp:lastPrinted>
  <dcterms:created xsi:type="dcterms:W3CDTF">2001-01-21T18:43:26Z</dcterms:created>
  <dcterms:modified xsi:type="dcterms:W3CDTF">2008-07-07T08:26:32Z</dcterms:modified>
  <cp:category/>
  <cp:version/>
  <cp:contentType/>
  <cp:contentStatus/>
</cp:coreProperties>
</file>