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'指標'!$C$18:$AR$174</definedName>
  </definedNames>
  <calcPr fullCalcOnLoad="1"/>
</workbook>
</file>

<file path=xl/sharedStrings.xml><?xml version="1.0" encoding="utf-8"?>
<sst xmlns="http://schemas.openxmlformats.org/spreadsheetml/2006/main" count="1471" uniqueCount="422">
  <si>
    <t>期末数値</t>
  </si>
  <si>
    <t>３月</t>
  </si>
  <si>
    <t>国内経済指標の動き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</si>
  <si>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</si>
  <si>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</si>
  <si>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</si>
  <si>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</si>
  <si>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</si>
  <si>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</si>
  <si>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</si>
  <si>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</si>
  <si>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実質ＧＤＰ</t>
  </si>
  <si>
    <t>実質民間企業設備</t>
  </si>
  <si>
    <t>実質公的固定資本形成</t>
  </si>
  <si>
    <t>名目ＧＤＰ</t>
  </si>
  <si>
    <t>前年同期比</t>
  </si>
  <si>
    <t>金額　　　　（兆円）</t>
  </si>
  <si>
    <t>民間住宅投資</t>
  </si>
  <si>
    <t>実質家計　　消費支出　　　　全世帯</t>
  </si>
  <si>
    <t>有効求人　　　　倍率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</si>
  <si>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</si>
  <si>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</si>
  <si>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</si>
  <si>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</si>
  <si>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</si>
  <si>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</si>
  <si>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</si>
  <si>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</si>
  <si>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</si>
  <si>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</si>
  <si>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</si>
  <si>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</si>
  <si>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</si>
  <si>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全産業
活動指数</t>
  </si>
  <si>
    <t>生　産</t>
  </si>
  <si>
    <t>在　庫</t>
  </si>
  <si>
    <t>実質民間住宅</t>
  </si>
  <si>
    <t>実質民間最終消費支出</t>
  </si>
  <si>
    <t>海外経済　（実質ＧＤＰ）</t>
  </si>
  <si>
    <t>倒産件数
(東京商工
リサーチ)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</si>
  <si>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</si>
  <si>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</si>
  <si>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</si>
  <si>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</si>
  <si>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</si>
  <si>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</si>
  <si>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</si>
  <si>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原油価格
(WTI)</t>
  </si>
  <si>
    <t>新設住宅着工戸数</t>
  </si>
  <si>
    <t>季調済
前期比
年率</t>
  </si>
  <si>
    <t>男</t>
  </si>
  <si>
    <t>女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</si>
  <si>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</si>
  <si>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</si>
  <si>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</si>
  <si>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</si>
  <si>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</si>
  <si>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</si>
  <si>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</si>
  <si>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日銀当座預金残高目標</t>
  </si>
  <si>
    <t>金額
（兆円）</t>
  </si>
  <si>
    <t>法人季報　設備投資</t>
  </si>
  <si>
    <t>原数値
％</t>
  </si>
  <si>
    <t>10.0</t>
  </si>
  <si>
    <t>3.0</t>
  </si>
  <si>
    <t>個人消費</t>
  </si>
  <si>
    <t>指数</t>
  </si>
  <si>
    <t>前年
同期比
（平残）</t>
  </si>
  <si>
    <t>6兆を上回る</t>
  </si>
  <si>
    <t>5兆円程度</t>
  </si>
  <si>
    <t>6兆円程度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</si>
  <si>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</si>
  <si>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</si>
  <si>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</si>
  <si>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</si>
  <si>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</si>
  <si>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</si>
  <si>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</si>
  <si>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</si>
  <si>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</si>
  <si>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10-12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</si>
  <si>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</si>
  <si>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</si>
  <si>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</si>
  <si>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</si>
  <si>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</si>
  <si>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</si>
  <si>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</si>
  <si>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</si>
  <si>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</si>
  <si>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</si>
  <si>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</si>
  <si>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マネー              サプライ
（M2+CD）</t>
  </si>
  <si>
    <t>日経平均
株価</t>
  </si>
  <si>
    <t>-</t>
  </si>
  <si>
    <t>10-15</t>
  </si>
  <si>
    <t>2002/10/30</t>
  </si>
  <si>
    <t>15-20</t>
  </si>
  <si>
    <t>-</t>
  </si>
  <si>
    <t>17-22</t>
  </si>
  <si>
    <t>22-27</t>
  </si>
  <si>
    <t>27-30</t>
  </si>
  <si>
    <t>27-32</t>
  </si>
  <si>
    <t>５月</t>
  </si>
  <si>
    <r>
      <t>小売販売額</t>
    </r>
    <r>
      <rPr>
        <sz val="10"/>
        <rFont val="ＭＳ ゴシック"/>
        <family val="3"/>
      </rPr>
      <t>(商業販売統計)</t>
    </r>
  </si>
  <si>
    <t>(中小企業)</t>
  </si>
  <si>
    <t>若年失業率
(15～24歳)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</si>
  <si>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</si>
  <si>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</si>
  <si>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</si>
  <si>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</si>
  <si>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r>
      <t xml:space="preserve">機械受注
</t>
    </r>
    <r>
      <rPr>
        <sz val="12"/>
        <rFont val="ＭＳ ゴシック"/>
        <family val="3"/>
      </rPr>
      <t>(船舶・電力除く民需)</t>
    </r>
  </si>
  <si>
    <r>
      <t xml:space="preserve">日銀短観
</t>
    </r>
    <r>
      <rPr>
        <sz val="10"/>
        <rFont val="ＭＳ ゴシック"/>
        <family val="3"/>
      </rPr>
      <t>設備投資計画</t>
    </r>
    <r>
      <rPr>
        <sz val="14"/>
        <rFont val="ＭＳ ゴシック"/>
        <family val="3"/>
      </rPr>
      <t xml:space="preserve">
(全産業)</t>
    </r>
  </si>
  <si>
    <r>
      <t>資本財出荷</t>
    </r>
    <r>
      <rPr>
        <sz val="13"/>
        <rFont val="ＭＳ ゴシック"/>
        <family val="3"/>
      </rPr>
      <t xml:space="preserve">
</t>
    </r>
    <r>
      <rPr>
        <sz val="10"/>
        <rFont val="ＭＳ ゴシック"/>
        <family val="3"/>
      </rPr>
      <t>(除.輸送機械)</t>
    </r>
  </si>
  <si>
    <t>(大企業)</t>
  </si>
  <si>
    <t>（全規模　
　全産業）</t>
  </si>
  <si>
    <t>(全規模　
　全産業)</t>
  </si>
  <si>
    <t>四半期は季調値
月次は原数値
%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</si>
  <si>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</si>
  <si>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</si>
  <si>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</si>
  <si>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</si>
  <si>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</si>
  <si>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</si>
  <si>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</si>
  <si>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</si>
  <si>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15年 ５月</t>
  </si>
  <si>
    <t>第3次産業
活動指数</t>
  </si>
  <si>
    <t>為  替</t>
  </si>
  <si>
    <t>対米ドル</t>
  </si>
  <si>
    <t>対ユーロ</t>
  </si>
  <si>
    <r>
      <t>マネタリー</t>
    </r>
    <r>
      <rPr>
        <sz val="14"/>
        <rFont val="ＭＳ ゴシック"/>
        <family val="3"/>
      </rPr>
      <t xml:space="preserve">
ベース</t>
    </r>
  </si>
  <si>
    <r>
      <t>(</t>
    </r>
    <r>
      <rPr>
        <sz val="13"/>
        <rFont val="ＭＳ ゴシック"/>
        <family val="3"/>
      </rPr>
      <t>中小企業</t>
    </r>
    <r>
      <rPr>
        <sz val="14"/>
        <rFont val="ＭＳ ゴシック"/>
        <family val="3"/>
      </rPr>
      <t>)</t>
    </r>
  </si>
  <si>
    <r>
      <t xml:space="preserve">ＧＤＰ
</t>
    </r>
    <r>
      <rPr>
        <sz val="13"/>
        <rFont val="ＭＳ ゴシック"/>
        <family val="3"/>
      </rPr>
      <t>デフレータ</t>
    </r>
  </si>
  <si>
    <t>新車新規
登録･届出
台数</t>
  </si>
  <si>
    <r>
      <t>完全失業率</t>
    </r>
    <r>
      <rPr>
        <sz val="14"/>
        <rFont val="ＭＳ ゴシック"/>
        <family val="3"/>
      </rPr>
      <t xml:space="preserve">
(全体)</t>
    </r>
  </si>
  <si>
    <t>1人当たり
現金給与
総額</t>
  </si>
  <si>
    <t>鉱工業生産（平成12年＝100）*は予測指数</t>
  </si>
  <si>
    <r>
      <t>消費者態度指数
(</t>
    </r>
    <r>
      <rPr>
        <sz val="13"/>
        <rFont val="ＭＳ ゴシック"/>
        <family val="3"/>
      </rPr>
      <t>一般世帯</t>
    </r>
    <r>
      <rPr>
        <sz val="14"/>
        <rFont val="ＭＳ ゴシック"/>
        <family val="3"/>
      </rPr>
      <t>)</t>
    </r>
  </si>
  <si>
    <t>15年 ６月</t>
  </si>
  <si>
    <t>1.0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</si>
  <si>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</si>
  <si>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</si>
  <si>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</si>
  <si>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</si>
  <si>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</si>
  <si>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</si>
  <si>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</si>
  <si>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t>2004/1/20</t>
  </si>
  <si>
    <t>30-35</t>
  </si>
  <si>
    <r>
      <t xml:space="preserve">純輸出
</t>
    </r>
    <r>
      <rPr>
        <sz val="13"/>
        <rFont val="ＭＳ ゴシック"/>
        <family val="3"/>
      </rPr>
      <t>（寄与度）</t>
    </r>
  </si>
  <si>
    <r>
      <t xml:space="preserve">季調年率
</t>
    </r>
    <r>
      <rPr>
        <sz val="13"/>
        <rFont val="ＭＳ ゴシック"/>
        <family val="3"/>
      </rPr>
      <t>戸数(千戸)</t>
    </r>
  </si>
  <si>
    <r>
      <t xml:space="preserve">前年度比
</t>
    </r>
    <r>
      <rPr>
        <sz val="11"/>
        <rFont val="ＭＳ ゴシック"/>
        <family val="3"/>
      </rPr>
      <t>（※は計画）</t>
    </r>
  </si>
  <si>
    <r>
      <t xml:space="preserve">金額
</t>
    </r>
    <r>
      <rPr>
        <sz val="13"/>
        <rFont val="ＭＳ ゴシック"/>
        <family val="3"/>
      </rPr>
      <t>（十億円）</t>
    </r>
  </si>
  <si>
    <t>現状判断DI</t>
  </si>
  <si>
    <t>景気ｳｫｯﾁｬｰ</t>
  </si>
  <si>
    <t>３月</t>
  </si>
  <si>
    <t>▲ 13.6</t>
  </si>
  <si>
    <t>15年 ９月</t>
  </si>
  <si>
    <t>14年 4-6</t>
  </si>
  <si>
    <t>▲ 13.0</t>
  </si>
  <si>
    <t>9.2</t>
  </si>
  <si>
    <t>▲0.3</t>
  </si>
  <si>
    <t>▲ 5.9</t>
  </si>
  <si>
    <t>建設総合統計（出来高ベース、全国、公共）</t>
  </si>
  <si>
    <t>▲ 8.4</t>
  </si>
  <si>
    <t>５月</t>
  </si>
  <si>
    <t>５月</t>
  </si>
  <si>
    <t>14年 7-9</t>
  </si>
  <si>
    <t>７月</t>
  </si>
  <si>
    <t>▲1.0</t>
  </si>
  <si>
    <t>６月</t>
  </si>
  <si>
    <t>15年１１月</t>
  </si>
  <si>
    <t>▲4.0</t>
  </si>
  <si>
    <t>消費者物価指数
(ＣＰＩ)</t>
  </si>
  <si>
    <t>国内企業物価指数</t>
  </si>
  <si>
    <t>▲ 12</t>
  </si>
  <si>
    <t>ﾃﾞｰﾀ公表日</t>
  </si>
  <si>
    <t>調査時点</t>
  </si>
  <si>
    <t>次回公表日</t>
  </si>
  <si>
    <t>内閣府</t>
  </si>
  <si>
    <t>日本銀行</t>
  </si>
  <si>
    <t>東京商工ﾘｻｰﾁ</t>
  </si>
  <si>
    <t>経済省</t>
  </si>
  <si>
    <t>財務省　貿易統計</t>
  </si>
  <si>
    <t>経済省　調査統計部HP</t>
  </si>
  <si>
    <t>第1部1表Z列</t>
  </si>
  <si>
    <t>日本百貨店協会</t>
  </si>
  <si>
    <t>第1表</t>
  </si>
  <si>
    <t>チェーンストア協会</t>
  </si>
  <si>
    <t>自販連</t>
  </si>
  <si>
    <t>総務省</t>
  </si>
  <si>
    <t>厚生労働省</t>
  </si>
  <si>
    <t>国土交通省</t>
  </si>
  <si>
    <r>
      <t>消費者物価指数(CPI)　</t>
    </r>
    <r>
      <rPr>
        <sz val="11"/>
        <rFont val="ＭＳ ゴシック"/>
        <family val="3"/>
      </rPr>
      <t xml:space="preserve">
（生鮮食品を除く総合指数）</t>
    </r>
  </si>
  <si>
    <t>※金融市場が不安定化するおそれがある場合には、目標を上下することがありうる。</t>
  </si>
  <si>
    <t>日銀HP金融政策決定会合を参照。</t>
  </si>
  <si>
    <t>日経NETのHPより</t>
  </si>
  <si>
    <t>月末毎</t>
  </si>
  <si>
    <t>裁定相場</t>
  </si>
  <si>
    <t>スポット月末17時時点</t>
  </si>
  <si>
    <t>日本銀行ＨＰ</t>
  </si>
  <si>
    <t>熊川さんからメール届。</t>
  </si>
  <si>
    <t>O:\DOMS移行用フォルダ\経済分析指標\金利紙\金利紙05年度　に載っている。</t>
  </si>
  <si>
    <t>消費動向調査</t>
  </si>
  <si>
    <t>家計調査報告　二人以上の世帯(農林漁家世帯を除く)</t>
  </si>
  <si>
    <t>ソフトウェア含まず、土地投資額含む。</t>
  </si>
  <si>
    <t>財務省 法人企業統計</t>
  </si>
  <si>
    <t>経済産業省</t>
  </si>
  <si>
    <t>経常収支
(原数値)</t>
  </si>
  <si>
    <t>長期国債（10年物）新発債流通利回り</t>
  </si>
  <si>
    <t>期末数値(％)</t>
  </si>
  <si>
    <t>経済産業政策局調査課</t>
  </si>
  <si>
    <t>公表日</t>
  </si>
  <si>
    <t>▲ 0.0</t>
  </si>
  <si>
    <t>？</t>
  </si>
  <si>
    <t>鉱工業指数</t>
  </si>
  <si>
    <t>15年 ９月</t>
  </si>
  <si>
    <t>公表元</t>
  </si>
  <si>
    <t>データ内容</t>
  </si>
  <si>
    <t>総務省統計局</t>
  </si>
  <si>
    <t>9月分</t>
  </si>
  <si>
    <t>10月分</t>
  </si>
  <si>
    <t>11月分</t>
  </si>
  <si>
    <t>12月分</t>
  </si>
  <si>
    <t>1月分</t>
  </si>
  <si>
    <t>2月分</t>
  </si>
  <si>
    <t>10速</t>
  </si>
  <si>
    <t>10確</t>
  </si>
  <si>
    <t>11速</t>
  </si>
  <si>
    <t>11確</t>
  </si>
  <si>
    <t>12速</t>
  </si>
  <si>
    <t>12確</t>
  </si>
  <si>
    <t>内閣府 月例時配布の「最近の経済動向メモ」より　乗用車(含軽)前年比</t>
  </si>
  <si>
    <t>日銀  金融経済月報</t>
  </si>
  <si>
    <t>r 1.9</t>
  </si>
  <si>
    <t>労働力調査</t>
  </si>
  <si>
    <t>最新データ内容</t>
  </si>
  <si>
    <t>建築着工統計</t>
  </si>
  <si>
    <t>12月調査</t>
  </si>
  <si>
    <t>毎月勤労統計</t>
  </si>
  <si>
    <t>統計名</t>
  </si>
  <si>
    <t>景気ｳｫｯﾁｬｰ調査</t>
  </si>
  <si>
    <t>アメリカ
(*:予測値)</t>
  </si>
  <si>
    <t>*:ﾌﾞﾙｰﾁｯﾌﾟｺﾝｾﾝｻｽより</t>
  </si>
  <si>
    <t>「第３次」と「全産業」は、セットで公表。</t>
  </si>
  <si>
    <t>9月</t>
  </si>
  <si>
    <t>10月</t>
  </si>
  <si>
    <t>11月</t>
  </si>
  <si>
    <t>12月</t>
  </si>
  <si>
    <t>1月</t>
  </si>
  <si>
    <t>2月</t>
  </si>
  <si>
    <t>11確　/</t>
  </si>
  <si>
    <t>12速　/</t>
  </si>
  <si>
    <t>12確　/</t>
  </si>
  <si>
    <t>▲2.7</t>
  </si>
  <si>
    <t>内閣府　国民経済計算 四半期別ＧＤＰ速報(ＱＥ) (HPの「需要項目別時系列表(連鎖方式)」を見る。)</t>
  </si>
  <si>
    <t>調統HPの　商業販売額前年(同月)比excel95,97型式　をクリック。</t>
  </si>
  <si>
    <t>現在</t>
  </si>
  <si>
    <t>17年4-6月期</t>
  </si>
  <si>
    <t xml:space="preserve">7-9期 </t>
  </si>
  <si>
    <t>10-12期</t>
  </si>
  <si>
    <t>16年 ２月</t>
  </si>
  <si>
    <t>14年10-12</t>
  </si>
  <si>
    <t>実着工数の</t>
  </si>
  <si>
    <t>前年同月比</t>
  </si>
  <si>
    <t>着工数を</t>
  </si>
  <si>
    <t>年率換算したもの</t>
  </si>
  <si>
    <t>・この２つは全く別もの。</t>
  </si>
  <si>
    <t>建設総合統計</t>
  </si>
  <si>
    <t>日本銀行をクリック</t>
  </si>
  <si>
    <t>財務省 国際収支統計</t>
  </si>
  <si>
    <t>統計</t>
  </si>
  <si>
    <t>国際収支</t>
  </si>
  <si>
    <t>毎月末に公表。</t>
  </si>
  <si>
    <t>▲1.6</t>
  </si>
  <si>
    <t>時系列（月別）Excel</t>
  </si>
  <si>
    <t>Ｊの070列</t>
  </si>
  <si>
    <t>←クリック</t>
  </si>
  <si>
    <t>16年 ３月</t>
  </si>
  <si>
    <t>* 18</t>
  </si>
  <si>
    <t>* 16</t>
  </si>
  <si>
    <t>*42</t>
  </si>
  <si>
    <t>▲ 11</t>
  </si>
  <si>
    <t>* ▲ 12</t>
  </si>
  <si>
    <t>日銀短観は９月調査（＊は先行き）</t>
  </si>
  <si>
    <t>月次公表資料</t>
  </si>
  <si>
    <t>ユーロ相場(月末)</t>
  </si>
  <si>
    <t>↑をクリック。</t>
  </si>
  <si>
    <t>最新月を押。</t>
  </si>
  <si>
    <t>企業物価指数</t>
  </si>
  <si>
    <t>(P)45.5</t>
  </si>
  <si>
    <t>(P)100.0</t>
  </si>
  <si>
    <t>(P)30.0</t>
  </si>
  <si>
    <t>9月調査分</t>
  </si>
  <si>
    <t>16年　２月</t>
  </si>
  <si>
    <t>10速　11/28</t>
  </si>
  <si>
    <t>10確　12/13</t>
  </si>
  <si>
    <t>11速　12/28</t>
  </si>
  <si>
    <t>↑/h2a0000j.pdfの数字部分をその該当月に変える。</t>
  </si>
  <si>
    <t> 10速　11/29</t>
  </si>
  <si>
    <t> 10確　12/13</t>
  </si>
  <si>
    <t> 11速　12/28</t>
  </si>
  <si>
    <t>11確　1/16</t>
  </si>
  <si>
    <t>12速　1/30</t>
  </si>
  <si>
    <t>12確　2/13</t>
  </si>
  <si>
    <t>1速　2/28</t>
  </si>
  <si>
    <t>1確　3/14</t>
  </si>
  <si>
    <t>2速　3/30</t>
  </si>
  <si>
    <t>2確　4/17</t>
  </si>
  <si>
    <t>総括表等</t>
  </si>
  <si>
    <t>↑/bp0000j.pdfの数字部分をその該当月に変える。</t>
  </si>
  <si>
    <t>(該当月の「総括表等」を開く。)</t>
  </si>
  <si>
    <t>2005年 9月</t>
  </si>
  <si>
    <t>2005年 9月分</t>
  </si>
  <si>
    <t>↑/0000.htmの数字部分をその該当月に変える。</t>
  </si>
  <si>
    <t>10-12月期速</t>
  </si>
  <si>
    <t>四半期データは内閣府作成の「動向メモ」よりポイント差から逆算。</t>
  </si>
  <si>
    <t>↓　月の数字を変える。</t>
  </si>
  <si>
    <t>http://www.boj.or.jp/stat/tk/tk.htm#0102</t>
  </si>
  <si>
    <t>P5に4.設備投資計画等　というのがある。</t>
  </si>
  <si>
    <t>そこの「設備投資額(含む土地投資額)」の全規模合計、(計画)。</t>
  </si>
  <si>
    <t>※ 6.8</t>
  </si>
  <si>
    <t>マインド</t>
  </si>
  <si>
    <t>9月速</t>
  </si>
  <si>
    <t>？</t>
  </si>
  <si>
    <t>第８表　消費者態度指数、消費者意識指標の推移（一般世帯、季節調整値） (EXCEL形式)</t>
  </si>
  <si>
    <t>↓　四半期はこちら</t>
  </si>
  <si>
    <t>四半期平均及び半期平均指数（全国）</t>
  </si>
  <si>
    <t>↑四半期の場所(第７表の47行目ぐらい)</t>
  </si>
  <si>
    <t>11月分　1/13</t>
  </si>
  <si>
    <t>10月分　12/8</t>
  </si>
  <si>
    <t>財務省HP(貿易統計)</t>
  </si>
  <si>
    <t>通関輸出金額
(原数値)</t>
  </si>
  <si>
    <t>通関輸入金額
(原数値)</t>
  </si>
  <si>
    <t>※四半期データは特殊な計算してるため、担当に教えてもらう。</t>
  </si>
  <si>
    <t>月末</t>
  </si>
  <si>
    <t>10月末</t>
  </si>
  <si>
    <t>11月末</t>
  </si>
  <si>
    <t>10月分</t>
  </si>
  <si>
    <t>長期系列（最下行が最新）</t>
  </si>
  <si>
    <t>(P)50.0</t>
  </si>
  <si>
    <t>(P)55.6</t>
  </si>
  <si>
    <t>(P)80.0</t>
  </si>
  <si>
    <t>１０月</t>
  </si>
  <si>
    <t>機械受注</t>
  </si>
  <si>
    <t>(見通し)6.2</t>
  </si>
  <si>
    <t>実質季節調整系列(B列を見る)</t>
  </si>
  <si>
    <t>↓金額は、HPからコピーして、小数点を打ち直す。</t>
  </si>
  <si>
    <t>↓前月比は計算式をコピー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</si>
  <si>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</si>
  <si>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</si>
  <si>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</si>
  <si>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</si>
  <si>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</si>
  <si>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</si>
  <si>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</si>
  <si>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</si>
  <si>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</si>
  <si>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</si>
  <si>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</si>
  <si>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</si>
  <si>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</si>
  <si>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</si>
  <si>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4- 6</t>
  </si>
  <si>
    <t>7- 9</t>
  </si>
  <si>
    <t>7- 9</t>
  </si>
  <si>
    <t>04年　３月</t>
  </si>
  <si>
    <t>05年  １月</t>
  </si>
  <si>
    <t>02年 10-12</t>
  </si>
  <si>
    <t>02年 10-12</t>
  </si>
  <si>
    <t>04年  1- 3</t>
  </si>
  <si>
    <t>05年  1- 3</t>
  </si>
  <si>
    <t>10-12</t>
  </si>
  <si>
    <t>15年 ５月</t>
  </si>
  <si>
    <t>04年　４月</t>
  </si>
  <si>
    <t>05年　１月</t>
  </si>
  <si>
    <t>01/3/19</t>
  </si>
  <si>
    <t>01/8/14</t>
  </si>
  <si>
    <t>01/9/18</t>
  </si>
  <si>
    <t>01/12/19</t>
  </si>
  <si>
    <t>02/2/14</t>
  </si>
  <si>
    <t>03/4/1</t>
  </si>
  <si>
    <t>03/4/30</t>
  </si>
  <si>
    <t>03/5/20</t>
  </si>
  <si>
    <t>03/10/10</t>
  </si>
  <si>
    <t>http://www.meti.go.jp/statistics/downloadfiles/h2a2810j.pdf</t>
  </si>
  <si>
    <t>7-9期11/11(1次速報)</t>
  </si>
  <si>
    <t>17年7-9期　1次速報値</t>
  </si>
  <si>
    <t>四半期はコチラ。(｢050406｣を知りたい年、四半期に変える)</t>
  </si>
  <si>
    <t>11月、7-9期</t>
  </si>
  <si>
    <t>最新月の結果（概要）</t>
  </si>
  <si>
    <t>*3.0</t>
  </si>
  <si>
    <t>9月確(第1表)</t>
  </si>
  <si>
    <t>9月確(第2表)</t>
  </si>
  <si>
    <t>10月分</t>
  </si>
  <si>
    <t>乗用車(含軽)</t>
  </si>
  <si>
    <t>(P)▲1.4</t>
  </si>
  <si>
    <t>10月速</t>
  </si>
  <si>
    <t>第３次産業活動指数（○月分）</t>
  </si>
  <si>
    <t>建築着工統計調査報告</t>
  </si>
  <si>
    <t>04年度</t>
  </si>
  <si>
    <t>O:\DOMS移行用フォルダ\経済分析指標\月例経済報告\平成１７年度\9分析ﾈﾀ\物価\国内企業物価計算.xls</t>
  </si>
  <si>
    <t>↓四半期は、自分で計算する。(月例の「分析ネタ」フォルダの「物価」ファイル)</t>
  </si>
  <si>
    <t>97年度</t>
  </si>
  <si>
    <t xml:space="preserve">  97年</t>
  </si>
  <si>
    <t xml:space="preserve">  04年</t>
  </si>
  <si>
    <t xml:space="preserve"> 98年度</t>
  </si>
  <si>
    <t>05年度</t>
  </si>
  <si>
    <t xml:space="preserve"> 04年</t>
  </si>
  <si>
    <t xml:space="preserve">   97年</t>
  </si>
  <si>
    <t xml:space="preserve"> 04年度</t>
  </si>
  <si>
    <t>* 106.8</t>
  </si>
  <si>
    <t>* 107.4</t>
  </si>
  <si>
    <t>* 105.4</t>
  </si>
  <si>
    <t xml:space="preserve"> * 4.5</t>
  </si>
  <si>
    <t>* 4.6</t>
  </si>
  <si>
    <t>* 0.6</t>
  </si>
  <si>
    <t xml:space="preserve"> 97年度</t>
  </si>
  <si>
    <t>97年</t>
  </si>
  <si>
    <t>04年</t>
  </si>
  <si>
    <t>04年　５月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</si>
</sst>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yyyy&quot;年&quot;m&quot;月&quot;d&quot;日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13" fontId="5" fillId="0" borderId="0" xfId="0" applyNumberFormat="1" applyFont="1" applyFill="1" applyBorder="1" applyAlignment="1" quotePrefix="1">
      <alignment horizontal="right" vertical="center"/>
    </xf>
    <xf numFmtId="213" fontId="5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194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5" xfId="0" applyNumberFormat="1" applyFont="1" applyBorder="1" applyAlignment="1" applyProtection="1">
      <alignment/>
      <protection locked="0"/>
    </xf>
    <xf numFmtId="0" fontId="7" fillId="0" borderId="16" xfId="0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Border="1" applyAlignment="1">
      <alignment/>
    </xf>
    <xf numFmtId="181" fontId="7" fillId="0" borderId="16" xfId="0" applyNumberFormat="1" applyFont="1" applyFill="1" applyBorder="1" applyAlignment="1">
      <alignment horizontal="right" vertical="center"/>
    </xf>
    <xf numFmtId="208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0" fontId="10" fillId="0" borderId="20" xfId="0" applyFont="1" applyFill="1" applyBorder="1" applyAlignment="1" quotePrefix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 quotePrefix="1">
      <alignment horizontal="center" vertical="center" wrapText="1"/>
    </xf>
    <xf numFmtId="193" fontId="7" fillId="0" borderId="12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quotePrefix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7" xfId="0" applyFont="1" applyFill="1" applyBorder="1" applyAlignment="1" quotePrefix="1">
      <alignment horizontal="center" vertical="center" wrapText="1"/>
    </xf>
    <xf numFmtId="49" fontId="11" fillId="0" borderId="9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82" fontId="7" fillId="0" borderId="30" xfId="0" applyNumberFormat="1" applyFont="1" applyFill="1" applyBorder="1" applyAlignment="1">
      <alignment horizontal="right" vertical="center"/>
    </xf>
    <xf numFmtId="210" fontId="7" fillId="0" borderId="3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12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4" xfId="0" applyNumberFormat="1" applyFont="1" applyFill="1" applyBorder="1" applyAlignment="1" quotePrefix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9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 quotePrefix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3" xfId="0" applyNumberFormat="1" applyFont="1" applyBorder="1" applyAlignment="1">
      <alignment/>
    </xf>
    <xf numFmtId="193" fontId="7" fillId="0" borderId="33" xfId="0" applyNumberFormat="1" applyFont="1" applyFill="1" applyBorder="1" applyAlignment="1">
      <alignment vertical="center"/>
    </xf>
    <xf numFmtId="208" fontId="7" fillId="0" borderId="33" xfId="0" applyNumberFormat="1" applyFont="1" applyFill="1" applyBorder="1" applyAlignment="1">
      <alignment horizontal="right" vertical="center"/>
    </xf>
    <xf numFmtId="181" fontId="7" fillId="0" borderId="33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horizontal="right" vertical="center"/>
    </xf>
    <xf numFmtId="49" fontId="11" fillId="0" borderId="35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6" xfId="0" applyNumberFormat="1" applyFont="1" applyBorder="1" applyAlignment="1">
      <alignment/>
    </xf>
    <xf numFmtId="193" fontId="7" fillId="0" borderId="36" xfId="0" applyNumberFormat="1" applyFont="1" applyFill="1" applyBorder="1" applyAlignment="1">
      <alignment vertical="center"/>
    </xf>
    <xf numFmtId="208" fontId="7" fillId="0" borderId="36" xfId="0" applyNumberFormat="1" applyFont="1" applyFill="1" applyBorder="1" applyAlignment="1">
      <alignment horizontal="right" vertical="center"/>
    </xf>
    <xf numFmtId="181" fontId="7" fillId="0" borderId="36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horizontal="right" vertical="center"/>
    </xf>
    <xf numFmtId="49" fontId="11" fillId="0" borderId="32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39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94" fontId="7" fillId="0" borderId="33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right" vertical="center"/>
    </xf>
    <xf numFmtId="180" fontId="7" fillId="0" borderId="33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4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94" fontId="7" fillId="0" borderId="36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81" fontId="7" fillId="0" borderId="43" xfId="0" applyNumberFormat="1" applyFont="1" applyFill="1" applyBorder="1" applyAlignment="1">
      <alignment horizontal="right" vertical="center"/>
    </xf>
    <xf numFmtId="180" fontId="7" fillId="0" borderId="36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23" fontId="7" fillId="0" borderId="0" xfId="0" applyNumberFormat="1" applyFont="1" applyFill="1" applyAlignment="1">
      <alignment vertical="center"/>
    </xf>
    <xf numFmtId="223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4" fontId="5" fillId="0" borderId="1" xfId="0" applyNumberFormat="1" applyFont="1" applyFill="1" applyBorder="1" applyAlignment="1" quotePrefix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56" fontId="5" fillId="0" borderId="45" xfId="0" applyNumberFormat="1" applyFont="1" applyFill="1" applyBorder="1" applyAlignment="1">
      <alignment horizontal="right" vertical="center"/>
    </xf>
    <xf numFmtId="56" fontId="5" fillId="0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horizontal="center" vertical="center"/>
    </xf>
    <xf numFmtId="14" fontId="7" fillId="0" borderId="4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/>
    </xf>
    <xf numFmtId="223" fontId="7" fillId="0" borderId="0" xfId="0" applyNumberFormat="1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right" vertical="center"/>
    </xf>
    <xf numFmtId="56" fontId="5" fillId="0" borderId="47" xfId="0" applyNumberFormat="1" applyFont="1" applyFill="1" applyBorder="1" applyAlignment="1">
      <alignment horizontal="right" vertical="center"/>
    </xf>
    <xf numFmtId="56" fontId="5" fillId="0" borderId="48" xfId="0" applyNumberFormat="1" applyFont="1" applyFill="1" applyBorder="1" applyAlignment="1">
      <alignment horizontal="right" vertical="center"/>
    </xf>
    <xf numFmtId="56" fontId="5" fillId="0" borderId="49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223" fontId="18" fillId="0" borderId="0" xfId="0" applyNumberFormat="1" applyFont="1" applyFill="1" applyAlignment="1">
      <alignment vertical="center"/>
    </xf>
    <xf numFmtId="223" fontId="5" fillId="0" borderId="46" xfId="0" applyNumberFormat="1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vertical="center"/>
    </xf>
    <xf numFmtId="223" fontId="18" fillId="0" borderId="45" xfId="0" applyNumberFormat="1" applyFont="1" applyFill="1" applyBorder="1" applyAlignment="1">
      <alignment vertical="center"/>
    </xf>
    <xf numFmtId="223" fontId="7" fillId="0" borderId="44" xfId="0" applyNumberFormat="1" applyFont="1" applyFill="1" applyBorder="1" applyAlignment="1">
      <alignment horizontal="right" vertical="center"/>
    </xf>
    <xf numFmtId="223" fontId="7" fillId="0" borderId="46" xfId="0" applyNumberFormat="1" applyFont="1" applyFill="1" applyBorder="1" applyAlignment="1">
      <alignment horizontal="left" vertical="center"/>
    </xf>
    <xf numFmtId="56" fontId="5" fillId="0" borderId="46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horizontal="right"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4" fontId="7" fillId="0" borderId="52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56" fontId="5" fillId="0" borderId="0" xfId="0" applyNumberFormat="1" applyFont="1" applyFill="1" applyAlignment="1">
      <alignment horizontal="center" vertical="center"/>
    </xf>
    <xf numFmtId="210" fontId="7" fillId="0" borderId="0" xfId="0" applyNumberFormat="1" applyFont="1" applyAlignment="1">
      <alignment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 wrapText="1"/>
    </xf>
    <xf numFmtId="0" fontId="8" fillId="0" borderId="0" xfId="16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36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56" fontId="20" fillId="0" borderId="0" xfId="16" applyNumberFormat="1" applyFont="1" applyFill="1" applyAlignment="1">
      <alignment vertical="center"/>
    </xf>
    <xf numFmtId="0" fontId="20" fillId="0" borderId="0" xfId="16" applyFont="1" applyFill="1" applyAlignment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wrapText="1"/>
    </xf>
    <xf numFmtId="14" fontId="18" fillId="0" borderId="58" xfId="0" applyNumberFormat="1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22" fillId="0" borderId="0" xfId="16" applyFont="1" applyAlignment="1">
      <alignment/>
    </xf>
    <xf numFmtId="0" fontId="23" fillId="0" borderId="0" xfId="16" applyFont="1" applyAlignment="1">
      <alignment/>
    </xf>
    <xf numFmtId="0" fontId="24" fillId="0" borderId="0" xfId="0" applyFont="1" applyFill="1" applyAlignment="1">
      <alignment vertical="center"/>
    </xf>
    <xf numFmtId="0" fontId="8" fillId="0" borderId="55" xfId="16" applyBorder="1" applyAlignment="1">
      <alignment/>
    </xf>
    <xf numFmtId="0" fontId="22" fillId="0" borderId="0" xfId="16" applyFont="1" applyAlignment="1">
      <alignment/>
    </xf>
    <xf numFmtId="0" fontId="20" fillId="0" borderId="0" xfId="16" applyNumberFormat="1" applyFont="1" applyAlignment="1">
      <alignment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23" fontId="5" fillId="0" borderId="51" xfId="0" applyNumberFormat="1" applyFont="1" applyFill="1" applyBorder="1" applyAlignment="1">
      <alignment horizontal="center" vertical="center"/>
    </xf>
    <xf numFmtId="223" fontId="5" fillId="0" borderId="51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8" fillId="0" borderId="0" xfId="16" applyAlignment="1">
      <alignment/>
    </xf>
    <xf numFmtId="0" fontId="22" fillId="0" borderId="0" xfId="16" applyFont="1" applyFill="1" applyBorder="1" applyAlignment="1">
      <alignment vertical="center"/>
    </xf>
    <xf numFmtId="0" fontId="20" fillId="0" borderId="0" xfId="16" applyFont="1" applyAlignment="1">
      <alignment/>
    </xf>
    <xf numFmtId="49" fontId="7" fillId="0" borderId="4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56" fontId="5" fillId="0" borderId="44" xfId="0" applyNumberFormat="1" applyFont="1" applyFill="1" applyBorder="1" applyAlignment="1">
      <alignment horizontal="center" vertical="center"/>
    </xf>
    <xf numFmtId="0" fontId="21" fillId="0" borderId="0" xfId="16" applyFont="1" applyAlignment="1">
      <alignment/>
    </xf>
    <xf numFmtId="20" fontId="5" fillId="0" borderId="0" xfId="0" applyNumberFormat="1" applyFont="1" applyFill="1" applyAlignment="1">
      <alignment horizontal="right" vertical="center"/>
    </xf>
    <xf numFmtId="56" fontId="5" fillId="0" borderId="6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16" applyFont="1" applyFill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46" xfId="0" applyBorder="1" applyAlignment="1">
      <alignment vertical="center"/>
    </xf>
    <xf numFmtId="223" fontId="5" fillId="0" borderId="44" xfId="0" applyNumberFormat="1" applyFont="1" applyFill="1" applyBorder="1" applyAlignment="1">
      <alignment horizontal="center" vertical="center"/>
    </xf>
    <xf numFmtId="223" fontId="5" fillId="0" borderId="61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right" vertical="center"/>
    </xf>
    <xf numFmtId="194" fontId="7" fillId="0" borderId="65" xfId="0" applyNumberFormat="1" applyFont="1" applyFill="1" applyBorder="1" applyAlignment="1">
      <alignment horizontal="right" vertical="center"/>
    </xf>
    <xf numFmtId="194" fontId="7" fillId="0" borderId="3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 wrapText="1"/>
    </xf>
    <xf numFmtId="176" fontId="7" fillId="0" borderId="30" xfId="0" applyNumberFormat="1" applyFont="1" applyFill="1" applyBorder="1" applyAlignment="1">
      <alignment horizontal="right" vertical="center"/>
    </xf>
    <xf numFmtId="49" fontId="7" fillId="0" borderId="66" xfId="0" applyNumberFormat="1" applyFont="1" applyFill="1" applyBorder="1" applyAlignment="1">
      <alignment horizontal="right" vertical="center"/>
    </xf>
    <xf numFmtId="193" fontId="7" fillId="0" borderId="30" xfId="0" applyNumberFormat="1" applyFont="1" applyFill="1" applyBorder="1" applyAlignment="1">
      <alignment vertical="center"/>
    </xf>
    <xf numFmtId="208" fontId="7" fillId="0" borderId="30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horizontal="right" vertical="center"/>
    </xf>
    <xf numFmtId="194" fontId="7" fillId="0" borderId="30" xfId="0" applyNumberFormat="1" applyFont="1" applyFill="1" applyBorder="1" applyAlignment="1" quotePrefix="1">
      <alignment horizontal="right" vertical="center"/>
    </xf>
    <xf numFmtId="49" fontId="11" fillId="0" borderId="64" xfId="0" applyNumberFormat="1" applyFont="1" applyFill="1" applyBorder="1" applyAlignment="1" quotePrefix="1">
      <alignment horizontal="right" vertical="center"/>
    </xf>
    <xf numFmtId="210" fontId="7" fillId="0" borderId="66" xfId="0" applyNumberFormat="1" applyFont="1" applyBorder="1" applyAlignment="1">
      <alignment/>
    </xf>
    <xf numFmtId="176" fontId="7" fillId="0" borderId="30" xfId="0" applyNumberFormat="1" applyFont="1" applyFill="1" applyBorder="1" applyAlignment="1" quotePrefix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/>
    </xf>
    <xf numFmtId="194" fontId="7" fillId="0" borderId="30" xfId="0" applyNumberFormat="1" applyFont="1" applyFill="1" applyBorder="1" applyAlignment="1" quotePrefix="1">
      <alignment vertical="center"/>
    </xf>
    <xf numFmtId="194" fontId="7" fillId="0" borderId="30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right" vertical="center"/>
    </xf>
    <xf numFmtId="176" fontId="7" fillId="0" borderId="66" xfId="0" applyNumberFormat="1" applyFont="1" applyBorder="1" applyAlignment="1">
      <alignment/>
    </xf>
    <xf numFmtId="176" fontId="5" fillId="0" borderId="30" xfId="0" applyNumberFormat="1" applyFont="1" applyFill="1" applyBorder="1" applyAlignment="1" quotePrefix="1">
      <alignment horizontal="right" vertical="center"/>
    </xf>
    <xf numFmtId="210" fontId="7" fillId="0" borderId="69" xfId="0" applyNumberFormat="1" applyFont="1" applyFill="1" applyBorder="1" applyAlignment="1">
      <alignment horizontal="right" vertical="center"/>
    </xf>
    <xf numFmtId="194" fontId="7" fillId="0" borderId="68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176" fontId="7" fillId="0" borderId="66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horizontal="right" vertical="center"/>
    </xf>
    <xf numFmtId="177" fontId="7" fillId="0" borderId="69" xfId="0" applyNumberFormat="1" applyFont="1" applyFill="1" applyBorder="1" applyAlignment="1">
      <alignment horizontal="right" vertical="center"/>
    </xf>
    <xf numFmtId="181" fontId="7" fillId="0" borderId="69" xfId="0" applyNumberFormat="1" applyFont="1" applyFill="1" applyBorder="1" applyAlignment="1">
      <alignment horizontal="right" vertical="center"/>
    </xf>
    <xf numFmtId="180" fontId="7" fillId="0" borderId="30" xfId="0" applyNumberFormat="1" applyFont="1" applyFill="1" applyBorder="1" applyAlignment="1">
      <alignment horizontal="right" vertical="center"/>
    </xf>
    <xf numFmtId="180" fontId="7" fillId="0" borderId="30" xfId="0" applyNumberFormat="1" applyFont="1" applyFill="1" applyBorder="1" applyAlignment="1">
      <alignment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7" fillId="0" borderId="72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56" fontId="5" fillId="0" borderId="48" xfId="0" applyNumberFormat="1" applyFont="1" applyFill="1" applyBorder="1" applyAlignment="1">
      <alignment horizontal="center" vertical="center"/>
    </xf>
    <xf numFmtId="0" fontId="8" fillId="0" borderId="0" xfId="16" applyFill="1" applyAlignment="1">
      <alignment vertical="center"/>
    </xf>
    <xf numFmtId="0" fontId="12" fillId="0" borderId="74" xfId="0" applyFont="1" applyBorder="1" applyAlignment="1">
      <alignment horizontal="center" vertical="center" wrapText="1"/>
    </xf>
    <xf numFmtId="0" fontId="11" fillId="0" borderId="56" xfId="0" applyFont="1" applyBorder="1" applyAlignment="1" quotePrefix="1">
      <alignment horizontal="center" vertical="center" wrapText="1"/>
    </xf>
    <xf numFmtId="56" fontId="5" fillId="0" borderId="61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6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62" xfId="0" applyFont="1" applyFill="1" applyBorder="1" applyAlignment="1" quotePrefix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 quotePrefix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 quotePrefix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56" fontId="5" fillId="0" borderId="44" xfId="0" applyNumberFormat="1" applyFont="1" applyFill="1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81" xfId="0" applyFont="1" applyFill="1" applyBorder="1" applyAlignment="1" quotePrefix="1">
      <alignment horizontal="center" vertical="center" wrapText="1"/>
    </xf>
    <xf numFmtId="0" fontId="11" fillId="0" borderId="82" xfId="0" applyFont="1" applyFill="1" applyBorder="1" applyAlignment="1" quotePrefix="1">
      <alignment horizontal="center" vertical="center" wrapText="1"/>
    </xf>
    <xf numFmtId="0" fontId="12" fillId="0" borderId="83" xfId="0" applyFont="1" applyFill="1" applyBorder="1" applyAlignment="1" quotePrefix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 quotePrefix="1">
      <alignment horizontal="center" vertical="center" wrapText="1"/>
    </xf>
    <xf numFmtId="0" fontId="11" fillId="0" borderId="75" xfId="0" applyFont="1" applyFill="1" applyBorder="1" applyAlignment="1" quotePrefix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89" xfId="0" applyFont="1" applyFill="1" applyBorder="1" applyAlignment="1" quotePrefix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5" fillId="0" borderId="56" xfId="0" applyFont="1" applyBorder="1" applyAlignment="1" quotePrefix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 quotePrefix="1">
      <alignment horizontal="center" vertical="center" wrapText="1"/>
    </xf>
    <xf numFmtId="0" fontId="14" fillId="0" borderId="62" xfId="0" applyFont="1" applyFill="1" applyBorder="1" applyAlignment="1" quotePrefix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53" xfId="0" applyFont="1" applyFill="1" applyBorder="1" applyAlignment="1" quotePrefix="1">
      <alignment horizontal="center" vertical="center" wrapText="1"/>
    </xf>
    <xf numFmtId="0" fontId="11" fillId="0" borderId="89" xfId="0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4" fillId="0" borderId="53" xfId="0" applyFont="1" applyFill="1" applyBorder="1" applyAlignment="1" quotePrefix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223" fontId="5" fillId="0" borderId="4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right" vertical="center"/>
    </xf>
    <xf numFmtId="0" fontId="15" fillId="0" borderId="89" xfId="0" applyFont="1" applyFill="1" applyBorder="1" applyAlignment="1" quotePrefix="1">
      <alignment horizontal="center" vertical="center" wrapText="1"/>
    </xf>
    <xf numFmtId="0" fontId="15" fillId="0" borderId="79" xfId="0" applyFont="1" applyFill="1" applyBorder="1" applyAlignment="1" quotePrefix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 quotePrefix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4" fillId="0" borderId="89" xfId="0" applyFont="1" applyFill="1" applyBorder="1" applyAlignment="1" quotePrefix="1">
      <alignment horizontal="center" vertical="center" wrapText="1"/>
    </xf>
    <xf numFmtId="223" fontId="5" fillId="0" borderId="46" xfId="0" applyNumberFormat="1" applyFont="1" applyFill="1" applyBorder="1" applyAlignment="1">
      <alignment horizontal="center" vertical="center"/>
    </xf>
    <xf numFmtId="14" fontId="7" fillId="0" borderId="44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223" fontId="0" fillId="0" borderId="61" xfId="0" applyNumberFormat="1" applyBorder="1" applyAlignment="1">
      <alignment horizontal="center" vertical="center"/>
    </xf>
    <xf numFmtId="223" fontId="0" fillId="0" borderId="46" xfId="0" applyNumberFormat="1" applyBorder="1" applyAlignment="1">
      <alignment horizontal="center" vertical="center"/>
    </xf>
    <xf numFmtId="0" fontId="17" fillId="0" borderId="53" xfId="0" applyFont="1" applyFill="1" applyBorder="1" applyAlignment="1" quotePrefix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quotePrefix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0" fillId="0" borderId="51" xfId="0" applyBorder="1" applyAlignment="1">
      <alignment vertical="center"/>
    </xf>
    <xf numFmtId="14" fontId="7" fillId="0" borderId="2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38100</xdr:rowOff>
    </xdr:from>
    <xdr:to>
      <xdr:col>16</xdr:col>
      <xdr:colOff>1019175</xdr:colOff>
      <xdr:row>92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047875" y="9848850"/>
          <a:ext cx="13935075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it.go.jp/toukeijouhou/chojou/ex/2005sougtsuki.xls" TargetMode="External" /><Relationship Id="rId2" Type="http://schemas.openxmlformats.org/officeDocument/2006/relationships/hyperlink" Target="http://www.boj.or.jp/stat/tame/tame.htm#03" TargetMode="External" /><Relationship Id="rId3" Type="http://schemas.openxmlformats.org/officeDocument/2006/relationships/hyperlink" Target="http://www.boj.or.jp/stat/pi/pi.htm#0101" TargetMode="External" /><Relationship Id="rId4" Type="http://schemas.openxmlformats.org/officeDocument/2006/relationships/hyperlink" Target="http://www.mof.go.jp/bpoffice/bpdata/pdf/bp0508.pdf" TargetMode="External" /><Relationship Id="rId5" Type="http://schemas.openxmlformats.org/officeDocument/2006/relationships/hyperlink" Target="http://www.boj.or.jp/stat/money/ms0509.htm" TargetMode="External" /><Relationship Id="rId6" Type="http://schemas.openxmlformats.org/officeDocument/2006/relationships/hyperlink" Target="http://www.boj.or.jp/stat/boj/base0509.htm" TargetMode="External" /><Relationship Id="rId7" Type="http://schemas.openxmlformats.org/officeDocument/2006/relationships/hyperlink" Target="http://www.esri.cao.go.jp/jp/stat/shouhi/0509shouhi.html" TargetMode="External" /><Relationship Id="rId8" Type="http://schemas.openxmlformats.org/officeDocument/2006/relationships/hyperlink" Target="http://www.meti.go.jp/statistics/data/h2v3000j.html" TargetMode="External" /><Relationship Id="rId9" Type="http://schemas.openxmlformats.org/officeDocument/2006/relationships/hyperlink" Target="http://www.boj.or.jp/stat/tk/tk.htm#0102" TargetMode="External" /><Relationship Id="rId10" Type="http://schemas.openxmlformats.org/officeDocument/2006/relationships/hyperlink" Target="http://www.esri.cao.go.jp/jp/stat/shouhi/0509shouhi8.xls" TargetMode="External" /><Relationship Id="rId11" Type="http://schemas.openxmlformats.org/officeDocument/2006/relationships/hyperlink" Target="http://www.stat.go.jp/data/cpi/2005mm/zuhyou/a007.xls" TargetMode="External" /><Relationship Id="rId12" Type="http://schemas.openxmlformats.org/officeDocument/2006/relationships/hyperlink" Target="http://www.customs.go.jp/toukei/shinbun/happyou.htm" TargetMode="External" /><Relationship Id="rId13" Type="http://schemas.openxmlformats.org/officeDocument/2006/relationships/hyperlink" Target="http://www.esri.cao.go.jp/jp/stat/di/1107di.xls" TargetMode="External" /><Relationship Id="rId14" Type="http://schemas.openxmlformats.org/officeDocument/2006/relationships/hyperlink" Target="http://www.esri.cao.go.jp/jp/stat/menu.html#kikai" TargetMode="External" /><Relationship Id="rId15" Type="http://schemas.openxmlformats.org/officeDocument/2006/relationships/hyperlink" Target="http://www.esri.cao.go.jp/jp/sna/qe053/gaku-jk0531.csv" TargetMode="External" /><Relationship Id="rId16" Type="http://schemas.openxmlformats.org/officeDocument/2006/relationships/hyperlink" Target="http://www.meti.go.jp/statistics/downloadfiles/h2a2809j.pdf" TargetMode="External" /><Relationship Id="rId17" Type="http://schemas.openxmlformats.org/officeDocument/2006/relationships/hyperlink" Target="http://www.mof.go.jp/bpoffice/bpdata/pdf/bpr050406.pdf" TargetMode="External" /><Relationship Id="rId18" Type="http://schemas.openxmlformats.org/officeDocument/2006/relationships/hyperlink" Target="http://www.stat.go.jp/data/roudou/sokuhou/tsuki/index.htm" TargetMode="External" /><Relationship Id="rId19" Type="http://schemas.openxmlformats.org/officeDocument/2006/relationships/hyperlink" Target="http://www.mlit.go.jp/toukeijouhou/chojou/kencha.htm" TargetMode="External" /><Relationship Id="rId20" Type="http://schemas.openxmlformats.org/officeDocument/2006/relationships/hyperlink" Target="../../../../&#32076;&#28168;&#20998;&#26512;&#25351;&#27161;/&#26376;&#20363;&#32076;&#28168;&#22577;&#21578;/&#24179;&#25104;&#65297;&#65303;&#24180;&#24230;/9&#20998;&#26512;&#65416;&#65408;/&#29289;&#20385;/&#22269;&#20869;&#20225;&#26989;&#29289;&#20385;&#35336;&#31639;.xls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7"/>
  <sheetViews>
    <sheetView tabSelected="1" zoomScale="5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4.375" style="26" customWidth="1"/>
    <col min="4" max="4" width="12.75390625" style="26" customWidth="1"/>
    <col min="5" max="5" width="12.50390625" style="4" customWidth="1"/>
    <col min="6" max="6" width="12.75390625" style="4" customWidth="1"/>
    <col min="7" max="7" width="13.625" style="4" customWidth="1"/>
    <col min="8" max="11" width="13.50390625" style="4" customWidth="1"/>
    <col min="12" max="12" width="13.625" style="4" customWidth="1"/>
    <col min="13" max="13" width="12.50390625" style="4" customWidth="1"/>
    <col min="14" max="15" width="12.625" style="4" customWidth="1"/>
    <col min="16" max="16" width="12.50390625" style="4" customWidth="1"/>
    <col min="17" max="19" width="13.625" style="4" customWidth="1"/>
    <col min="20" max="20" width="13.50390625" style="4" customWidth="1"/>
    <col min="21" max="21" width="13.25390625" style="4" customWidth="1"/>
    <col min="22" max="23" width="13.625" style="4" customWidth="1"/>
    <col min="24" max="24" width="13.50390625" style="4" customWidth="1"/>
    <col min="25" max="26" width="13.625" style="4" customWidth="1"/>
    <col min="27" max="27" width="15.00390625" style="4" customWidth="1"/>
    <col min="28" max="32" width="13.625" style="4" customWidth="1"/>
    <col min="33" max="34" width="13.50390625" style="4" customWidth="1"/>
    <col min="35" max="43" width="13.625" style="4" customWidth="1"/>
    <col min="44" max="44" width="15.375" style="26" customWidth="1"/>
    <col min="45" max="16384" width="10.50390625" style="4" customWidth="1"/>
  </cols>
  <sheetData>
    <row r="1" spans="2:32" s="5" customFormat="1" ht="21">
      <c r="B1" s="194"/>
      <c r="C1" s="4"/>
      <c r="D1" s="29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U1" s="201"/>
      <c r="V1" s="202"/>
      <c r="W1" s="13"/>
      <c r="X1" s="6"/>
      <c r="AF1" s="12"/>
    </row>
    <row r="2" spans="2:40" s="5" customFormat="1" ht="21" hidden="1">
      <c r="B2" s="194"/>
      <c r="C2" s="4"/>
      <c r="D2" s="29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U2" s="241" t="s">
        <v>257</v>
      </c>
      <c r="V2" s="202"/>
      <c r="W2" s="13"/>
      <c r="X2" s="6"/>
      <c r="AF2" s="12"/>
      <c r="AH2" s="237"/>
      <c r="AI2" s="238"/>
      <c r="AM2" s="219"/>
      <c r="AN2" s="222"/>
    </row>
    <row r="3" spans="2:40" s="5" customFormat="1" ht="21" hidden="1">
      <c r="B3" s="194"/>
      <c r="C3" s="4"/>
      <c r="D3" s="29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218"/>
      <c r="U3" s="237"/>
      <c r="V3" s="238"/>
      <c r="W3" s="13"/>
      <c r="X3" s="6"/>
      <c r="AF3" s="12"/>
      <c r="AM3" s="220"/>
      <c r="AN3" s="223"/>
    </row>
    <row r="4" spans="2:40" s="5" customFormat="1" ht="21" hidden="1">
      <c r="B4" s="194"/>
      <c r="C4" s="4"/>
      <c r="D4" s="29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218"/>
      <c r="U4" s="237"/>
      <c r="V4" s="238"/>
      <c r="W4" s="13"/>
      <c r="X4" s="6"/>
      <c r="AB4" s="211">
        <v>38667</v>
      </c>
      <c r="AF4" s="12"/>
      <c r="AM4" s="220"/>
      <c r="AN4" s="223"/>
    </row>
    <row r="5" spans="2:40" s="5" customFormat="1" ht="21" hidden="1">
      <c r="B5" s="194"/>
      <c r="C5" s="4"/>
      <c r="D5" s="29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8"/>
      <c r="S5" s="264"/>
      <c r="T5" s="218"/>
      <c r="U5" s="237"/>
      <c r="V5" s="238"/>
      <c r="W5" s="13"/>
      <c r="X5" s="6"/>
      <c r="AB5" s="211">
        <v>38698</v>
      </c>
      <c r="AF5" s="12"/>
      <c r="AH5" s="219"/>
      <c r="AI5" s="222"/>
      <c r="AM5" s="220"/>
      <c r="AN5" s="223"/>
    </row>
    <row r="6" spans="2:42" s="5" customFormat="1" ht="21" hidden="1">
      <c r="B6" s="194"/>
      <c r="C6" s="4"/>
      <c r="D6" s="29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18"/>
      <c r="S6" s="264"/>
      <c r="T6" s="218">
        <v>38660</v>
      </c>
      <c r="U6" s="237" t="s">
        <v>296</v>
      </c>
      <c r="V6" s="238"/>
      <c r="W6" s="13"/>
      <c r="X6" s="6"/>
      <c r="Z6" s="4"/>
      <c r="AA6" s="4"/>
      <c r="AC6" s="218"/>
      <c r="AF6" s="12"/>
      <c r="AH6" s="220"/>
      <c r="AI6" s="223"/>
      <c r="AM6" s="220">
        <v>38686</v>
      </c>
      <c r="AN6" s="238" t="s">
        <v>227</v>
      </c>
      <c r="AO6" s="290" t="s">
        <v>335</v>
      </c>
      <c r="AP6" s="250"/>
    </row>
    <row r="7" spans="2:40" s="5" customFormat="1" ht="21" hidden="1">
      <c r="B7" s="194"/>
      <c r="C7" s="4"/>
      <c r="D7" s="29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8">
        <v>38693</v>
      </c>
      <c r="S7" s="264" t="s">
        <v>227</v>
      </c>
      <c r="T7" s="218">
        <v>38692</v>
      </c>
      <c r="U7" s="237" t="s">
        <v>297</v>
      </c>
      <c r="V7" s="238"/>
      <c r="W7" s="13"/>
      <c r="X7" s="6"/>
      <c r="Z7" s="4"/>
      <c r="AA7" s="4"/>
      <c r="AC7" s="293">
        <v>0.5833333333333334</v>
      </c>
      <c r="AF7" s="12"/>
      <c r="AH7" s="292" t="s">
        <v>391</v>
      </c>
      <c r="AI7" s="223"/>
      <c r="AM7" s="220">
        <v>38700</v>
      </c>
      <c r="AN7" s="223" t="s">
        <v>228</v>
      </c>
    </row>
    <row r="8" spans="2:40" s="5" customFormat="1" ht="21" hidden="1">
      <c r="B8" s="194"/>
      <c r="C8" s="4"/>
      <c r="D8" s="29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18">
        <v>38363</v>
      </c>
      <c r="S8" s="264" t="s">
        <v>229</v>
      </c>
      <c r="T8" s="218">
        <v>38362</v>
      </c>
      <c r="U8" s="237" t="s">
        <v>298</v>
      </c>
      <c r="V8" s="238"/>
      <c r="W8" s="13"/>
      <c r="X8" s="6"/>
      <c r="Z8" s="4" t="s">
        <v>396</v>
      </c>
      <c r="AA8" s="4"/>
      <c r="AB8" s="270" t="s">
        <v>317</v>
      </c>
      <c r="AC8" s="218"/>
      <c r="AF8" s="12"/>
      <c r="AH8" s="220">
        <v>38685</v>
      </c>
      <c r="AI8" s="223" t="s">
        <v>247</v>
      </c>
      <c r="AM8" s="220">
        <v>38714</v>
      </c>
      <c r="AN8" s="223" t="s">
        <v>229</v>
      </c>
    </row>
    <row r="9" spans="2:42" s="5" customFormat="1" ht="21" hidden="1">
      <c r="B9" s="194"/>
      <c r="C9" s="4"/>
      <c r="D9" s="295" t="s">
        <v>348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218">
        <v>38393</v>
      </c>
      <c r="U9" s="237" t="s">
        <v>252</v>
      </c>
      <c r="V9" s="238"/>
      <c r="W9" s="13"/>
      <c r="X9" s="6"/>
      <c r="Z9" s="218"/>
      <c r="AA9" s="218"/>
      <c r="AB9" s="194" t="s">
        <v>327</v>
      </c>
      <c r="AC9" s="218">
        <v>38694</v>
      </c>
      <c r="AF9" s="12"/>
      <c r="AH9" s="220">
        <v>38713</v>
      </c>
      <c r="AI9" s="223" t="s">
        <v>248</v>
      </c>
      <c r="AM9" s="220">
        <v>38370</v>
      </c>
      <c r="AN9" s="238" t="s">
        <v>230</v>
      </c>
      <c r="AO9" s="249" t="s">
        <v>268</v>
      </c>
      <c r="AP9" s="250"/>
    </row>
    <row r="10" spans="2:42" s="5" customFormat="1" ht="21" hidden="1">
      <c r="B10" s="194"/>
      <c r="C10" s="4"/>
      <c r="D10" s="295"/>
      <c r="E10" s="296" t="s">
        <v>349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218">
        <v>38421</v>
      </c>
      <c r="U10" s="237" t="s">
        <v>253</v>
      </c>
      <c r="V10" s="238"/>
      <c r="W10" s="13"/>
      <c r="X10" s="6"/>
      <c r="Z10" s="218"/>
      <c r="AA10" s="218"/>
      <c r="AB10" s="256" t="s">
        <v>326</v>
      </c>
      <c r="AC10" s="218">
        <v>38730</v>
      </c>
      <c r="AF10" s="12"/>
      <c r="AH10" s="220">
        <v>38383</v>
      </c>
      <c r="AI10" s="223" t="s">
        <v>249</v>
      </c>
      <c r="AM10" s="220">
        <v>38384</v>
      </c>
      <c r="AN10" s="238" t="s">
        <v>231</v>
      </c>
      <c r="AO10" s="252" t="s">
        <v>266</v>
      </c>
      <c r="AP10" s="252" t="s">
        <v>264</v>
      </c>
    </row>
    <row r="11" spans="2:43" s="5" customFormat="1" ht="21" hidden="1">
      <c r="B11" s="194"/>
      <c r="C11" s="4"/>
      <c r="D11" s="29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218">
        <v>38449</v>
      </c>
      <c r="U11" s="237" t="s">
        <v>254</v>
      </c>
      <c r="V11" s="238"/>
      <c r="W11" s="13"/>
      <c r="X11" s="6"/>
      <c r="Z11" s="218">
        <v>38692</v>
      </c>
      <c r="AA11" s="218"/>
      <c r="AB11" s="194" t="s">
        <v>318</v>
      </c>
      <c r="AC11" s="218">
        <v>38756</v>
      </c>
      <c r="AF11" s="12"/>
      <c r="AH11" s="220">
        <v>38414</v>
      </c>
      <c r="AI11" s="223" t="s">
        <v>250</v>
      </c>
      <c r="AM11" s="221">
        <v>38398</v>
      </c>
      <c r="AN11" s="251" t="s">
        <v>232</v>
      </c>
      <c r="AO11" s="253" t="s">
        <v>267</v>
      </c>
      <c r="AP11" s="253" t="s">
        <v>265</v>
      </c>
      <c r="AQ11" s="5" t="s">
        <v>277</v>
      </c>
    </row>
    <row r="12" spans="4:44" s="194" customFormat="1" ht="22.5" customHeight="1" hidden="1">
      <c r="D12" s="199"/>
      <c r="R12" s="292" t="s">
        <v>340</v>
      </c>
      <c r="T12" s="194" t="s">
        <v>205</v>
      </c>
      <c r="U12" s="239" t="s">
        <v>186</v>
      </c>
      <c r="V12" s="195"/>
      <c r="W12" s="196"/>
      <c r="X12" s="193"/>
      <c r="Z12" s="218">
        <v>38363</v>
      </c>
      <c r="AA12" s="218"/>
      <c r="AB12" s="272" t="s">
        <v>6</v>
      </c>
      <c r="AC12" s="218">
        <v>38784</v>
      </c>
      <c r="AF12" s="196"/>
      <c r="AH12" s="220">
        <v>38442</v>
      </c>
      <c r="AI12" s="223" t="s">
        <v>251</v>
      </c>
      <c r="AO12" s="286" t="s">
        <v>400</v>
      </c>
      <c r="AP12" s="254"/>
      <c r="AQ12" s="286" t="s">
        <v>276</v>
      </c>
      <c r="AR12" s="194" t="s">
        <v>278</v>
      </c>
    </row>
    <row r="13" spans="4:44" s="194" customFormat="1" ht="21" hidden="1">
      <c r="D13" s="287"/>
      <c r="E13" s="289"/>
      <c r="F13" s="289"/>
      <c r="G13" s="289"/>
      <c r="H13" s="289"/>
      <c r="I13" s="289"/>
      <c r="J13" s="287" t="s">
        <v>256</v>
      </c>
      <c r="K13" s="289"/>
      <c r="L13" s="289"/>
      <c r="M13" s="289"/>
      <c r="N13" s="289"/>
      <c r="O13" s="289"/>
      <c r="P13" s="289"/>
      <c r="Q13" s="288"/>
      <c r="R13" s="382" t="s">
        <v>180</v>
      </c>
      <c r="S13" s="387"/>
      <c r="T13" s="207" t="s">
        <v>191</v>
      </c>
      <c r="U13" s="212" t="s">
        <v>183</v>
      </c>
      <c r="V13" s="460" t="s">
        <v>187</v>
      </c>
      <c r="W13" s="366"/>
      <c r="X13" s="382" t="s">
        <v>189</v>
      </c>
      <c r="Y13" s="384"/>
      <c r="Z13" s="226" t="s">
        <v>190</v>
      </c>
      <c r="AA13" s="280"/>
      <c r="AB13" s="271"/>
      <c r="AC13" s="207" t="s">
        <v>180</v>
      </c>
      <c r="AD13" s="204"/>
      <c r="AE13" s="289"/>
      <c r="AF13" s="289"/>
      <c r="AG13" s="289"/>
      <c r="AH13" s="299" t="s">
        <v>191</v>
      </c>
      <c r="AI13" s="289"/>
      <c r="AJ13" s="289"/>
      <c r="AK13" s="289"/>
      <c r="AL13" s="288"/>
      <c r="AM13" s="382" t="s">
        <v>192</v>
      </c>
      <c r="AN13" s="387"/>
      <c r="AO13" s="382" t="s">
        <v>193</v>
      </c>
      <c r="AP13" s="442"/>
      <c r="AQ13" s="366"/>
      <c r="AR13" s="227" t="s">
        <v>218</v>
      </c>
    </row>
    <row r="14" spans="2:44" s="5" customFormat="1" ht="21" hidden="1">
      <c r="B14" s="27"/>
      <c r="C14" s="5" t="s">
        <v>213</v>
      </c>
      <c r="D14" s="287"/>
      <c r="E14" s="289"/>
      <c r="F14" s="289"/>
      <c r="G14" s="289"/>
      <c r="H14" s="289"/>
      <c r="I14" s="289"/>
      <c r="J14" s="287" t="s">
        <v>387</v>
      </c>
      <c r="K14" s="289"/>
      <c r="L14" s="289"/>
      <c r="M14" s="289"/>
      <c r="N14" s="289"/>
      <c r="O14" s="289"/>
      <c r="P14" s="289"/>
      <c r="Q14" s="288"/>
      <c r="R14" s="385">
        <v>38663</v>
      </c>
      <c r="S14" s="356"/>
      <c r="T14" s="247">
        <v>38660</v>
      </c>
      <c r="U14" s="211">
        <v>38684</v>
      </c>
      <c r="V14" s="233">
        <v>38680</v>
      </c>
      <c r="W14" s="234" t="s">
        <v>188</v>
      </c>
      <c r="X14" s="450">
        <v>38680</v>
      </c>
      <c r="Y14" s="384"/>
      <c r="Z14" s="230"/>
      <c r="AA14" s="281"/>
      <c r="AB14" s="211">
        <v>38667</v>
      </c>
      <c r="AC14" s="294">
        <v>38665</v>
      </c>
      <c r="AD14" s="303"/>
      <c r="AE14" s="289"/>
      <c r="AF14" s="289"/>
      <c r="AG14" s="289"/>
      <c r="AH14" s="303">
        <v>38653</v>
      </c>
      <c r="AI14" s="289"/>
      <c r="AJ14" s="289"/>
      <c r="AK14" s="289"/>
      <c r="AL14" s="288"/>
      <c r="AM14" s="385">
        <v>38671</v>
      </c>
      <c r="AN14" s="356"/>
      <c r="AO14" s="385">
        <v>38656</v>
      </c>
      <c r="AP14" s="384"/>
      <c r="AQ14" s="247">
        <v>38673</v>
      </c>
      <c r="AR14" s="227" t="s">
        <v>213</v>
      </c>
    </row>
    <row r="15" spans="2:44" s="5" customFormat="1" ht="21" hidden="1">
      <c r="B15" s="27"/>
      <c r="C15" s="5" t="s">
        <v>179</v>
      </c>
      <c r="D15" s="287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8"/>
      <c r="R15" s="385">
        <v>38693</v>
      </c>
      <c r="S15" s="356"/>
      <c r="T15" s="247"/>
      <c r="U15" s="211">
        <v>38699</v>
      </c>
      <c r="V15" s="217" t="s">
        <v>215</v>
      </c>
      <c r="W15" s="217" t="s">
        <v>215</v>
      </c>
      <c r="X15" s="450" t="s">
        <v>215</v>
      </c>
      <c r="Y15" s="384"/>
      <c r="Z15" s="230"/>
      <c r="AA15" s="281"/>
      <c r="AB15" s="211">
        <v>38698</v>
      </c>
      <c r="AC15" s="205">
        <v>38694</v>
      </c>
      <c r="AD15" s="303"/>
      <c r="AE15" s="289"/>
      <c r="AF15" s="289"/>
      <c r="AG15" s="289"/>
      <c r="AH15" s="352">
        <v>38685</v>
      </c>
      <c r="AI15" s="289"/>
      <c r="AJ15" s="289"/>
      <c r="AK15" s="289"/>
      <c r="AL15" s="288"/>
      <c r="AM15" s="385">
        <v>38686</v>
      </c>
      <c r="AN15" s="356"/>
      <c r="AO15" s="385"/>
      <c r="AP15" s="384"/>
      <c r="AQ15" s="247">
        <v>38702</v>
      </c>
      <c r="AR15" s="227" t="s">
        <v>179</v>
      </c>
    </row>
    <row r="16" spans="2:44" s="5" customFormat="1" ht="21" hidden="1">
      <c r="B16" s="27"/>
      <c r="C16" s="5" t="s">
        <v>237</v>
      </c>
      <c r="D16" s="287"/>
      <c r="E16" s="289"/>
      <c r="F16" s="289"/>
      <c r="G16" s="289"/>
      <c r="H16" s="289"/>
      <c r="I16" s="289"/>
      <c r="J16" s="343" t="s">
        <v>388</v>
      </c>
      <c r="K16" s="289"/>
      <c r="L16" s="289"/>
      <c r="M16" s="289"/>
      <c r="N16" s="289"/>
      <c r="O16" s="289"/>
      <c r="P16" s="289"/>
      <c r="Q16" s="288"/>
      <c r="R16" s="385"/>
      <c r="S16" s="356"/>
      <c r="T16" s="235"/>
      <c r="U16" s="231"/>
      <c r="V16" s="197"/>
      <c r="W16" s="197"/>
      <c r="X16" s="450"/>
      <c r="Y16" s="459"/>
      <c r="Z16" s="198" t="s">
        <v>233</v>
      </c>
      <c r="AA16" s="282"/>
      <c r="AB16" s="232" t="s">
        <v>204</v>
      </c>
      <c r="AC16" s="229" t="s">
        <v>242</v>
      </c>
      <c r="AD16" s="302"/>
      <c r="AE16" s="289"/>
      <c r="AF16" s="289"/>
      <c r="AG16" s="289"/>
      <c r="AH16" s="303" t="s">
        <v>236</v>
      </c>
      <c r="AI16" s="289"/>
      <c r="AJ16" s="289"/>
      <c r="AK16" s="289"/>
      <c r="AL16" s="288"/>
      <c r="AM16" s="385" t="s">
        <v>240</v>
      </c>
      <c r="AN16" s="386"/>
      <c r="AO16" s="382" t="s">
        <v>238</v>
      </c>
      <c r="AP16" s="384"/>
      <c r="AQ16" s="226" t="s">
        <v>269</v>
      </c>
      <c r="AR16" s="227" t="s">
        <v>241</v>
      </c>
    </row>
    <row r="17" spans="3:44" s="5" customFormat="1" ht="17.25" hidden="1">
      <c r="C17" s="20"/>
      <c r="D17" s="256" t="s">
        <v>347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94"/>
      <c r="R17" s="382" t="s">
        <v>324</v>
      </c>
      <c r="S17" s="387"/>
      <c r="T17" s="207" t="s">
        <v>221</v>
      </c>
      <c r="U17" s="207" t="s">
        <v>398</v>
      </c>
      <c r="V17" s="383" t="s">
        <v>222</v>
      </c>
      <c r="W17" s="383"/>
      <c r="X17" s="382" t="s">
        <v>222</v>
      </c>
      <c r="Y17" s="384"/>
      <c r="Z17" s="226"/>
      <c r="AA17" s="283"/>
      <c r="AB17" s="207" t="s">
        <v>247</v>
      </c>
      <c r="AC17" s="204" t="s">
        <v>222</v>
      </c>
      <c r="AD17" s="204"/>
      <c r="AE17" s="300"/>
      <c r="AF17" s="300"/>
      <c r="AG17" s="300"/>
      <c r="AH17" s="299" t="s">
        <v>221</v>
      </c>
      <c r="AI17" s="300"/>
      <c r="AJ17" s="300"/>
      <c r="AK17" s="300"/>
      <c r="AL17" s="301"/>
      <c r="AM17" s="207" t="s">
        <v>393</v>
      </c>
      <c r="AN17" s="207" t="s">
        <v>394</v>
      </c>
      <c r="AO17" s="382" t="s">
        <v>246</v>
      </c>
      <c r="AP17" s="469"/>
      <c r="AQ17" s="470"/>
      <c r="AR17" s="228" t="s">
        <v>219</v>
      </c>
    </row>
    <row r="18" spans="3:44" s="5" customFormat="1" ht="21.75" thickBot="1">
      <c r="C18" s="20"/>
      <c r="D18" s="28" t="s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94"/>
      <c r="R18" s="213"/>
      <c r="S18" s="213"/>
      <c r="T18" s="213"/>
      <c r="U18" s="451"/>
      <c r="V18" s="445"/>
      <c r="W18" s="13"/>
      <c r="X18" s="213"/>
      <c r="Y18" s="214"/>
      <c r="Z18" s="8"/>
      <c r="AA18" s="8"/>
      <c r="AB18" s="194"/>
      <c r="AC18" s="8"/>
      <c r="AD18" s="8"/>
      <c r="AE18" s="194"/>
      <c r="AF18" s="12"/>
      <c r="AG18" s="194"/>
      <c r="AH18" s="194"/>
      <c r="AI18" s="194"/>
      <c r="AJ18" s="193"/>
      <c r="AK18" s="194"/>
      <c r="AL18" s="194"/>
      <c r="AM18" s="8"/>
      <c r="AN18" s="8"/>
      <c r="AO18" s="12" t="s">
        <v>212</v>
      </c>
      <c r="AP18" s="471">
        <v>38685</v>
      </c>
      <c r="AQ18" s="471"/>
      <c r="AR18" s="242" t="s">
        <v>258</v>
      </c>
    </row>
    <row r="19" spans="3:44" s="7" customFormat="1" ht="24" customHeight="1" thickBot="1">
      <c r="C19" s="21"/>
      <c r="D19" s="154" t="s">
        <v>146</v>
      </c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8" t="s">
        <v>24</v>
      </c>
      <c r="S19" s="80"/>
      <c r="T19" s="78" t="s">
        <v>65</v>
      </c>
      <c r="U19" s="81"/>
      <c r="V19" s="81"/>
      <c r="W19" s="81"/>
      <c r="X19" s="81"/>
      <c r="Y19" s="81"/>
      <c r="Z19" s="80"/>
      <c r="AA19" s="278"/>
      <c r="AB19" s="82" t="s">
        <v>323</v>
      </c>
      <c r="AC19" s="83"/>
      <c r="AD19" s="78" t="s">
        <v>74</v>
      </c>
      <c r="AE19" s="81"/>
      <c r="AF19" s="81"/>
      <c r="AG19" s="81"/>
      <c r="AH19" s="81"/>
      <c r="AI19" s="81"/>
      <c r="AJ19" s="81"/>
      <c r="AK19" s="79"/>
      <c r="AL19" s="81"/>
      <c r="AM19" s="79"/>
      <c r="AN19" s="80"/>
      <c r="AO19" s="443" t="s">
        <v>17</v>
      </c>
      <c r="AP19" s="444"/>
      <c r="AQ19" s="84" t="s">
        <v>46</v>
      </c>
      <c r="AR19" s="33"/>
    </row>
    <row r="20" spans="3:44" s="8" customFormat="1" ht="19.5" customHeight="1">
      <c r="C20" s="22"/>
      <c r="D20" s="416" t="s">
        <v>11</v>
      </c>
      <c r="E20" s="417"/>
      <c r="F20" s="420" t="s">
        <v>37</v>
      </c>
      <c r="G20" s="417"/>
      <c r="H20" s="420" t="s">
        <v>36</v>
      </c>
      <c r="I20" s="417"/>
      <c r="J20" s="422" t="s">
        <v>12</v>
      </c>
      <c r="K20" s="417"/>
      <c r="L20" s="422" t="s">
        <v>13</v>
      </c>
      <c r="M20" s="417"/>
      <c r="N20" s="379" t="s">
        <v>150</v>
      </c>
      <c r="O20" s="422" t="s">
        <v>14</v>
      </c>
      <c r="P20" s="417"/>
      <c r="Q20" s="399" t="s">
        <v>133</v>
      </c>
      <c r="R20" s="437" t="s">
        <v>25</v>
      </c>
      <c r="S20" s="461"/>
      <c r="T20" s="448" t="s">
        <v>18</v>
      </c>
      <c r="U20" s="399" t="s">
        <v>104</v>
      </c>
      <c r="V20" s="437" t="s">
        <v>41</v>
      </c>
      <c r="W20" s="438"/>
      <c r="X20" s="437" t="s">
        <v>42</v>
      </c>
      <c r="Y20" s="441"/>
      <c r="Z20" s="456" t="s">
        <v>134</v>
      </c>
      <c r="AA20" s="453"/>
      <c r="AB20" s="437" t="s">
        <v>138</v>
      </c>
      <c r="AC20" s="437" t="s">
        <v>155</v>
      </c>
      <c r="AD20" s="452" t="s">
        <v>135</v>
      </c>
      <c r="AE20" s="85"/>
      <c r="AF20" s="86"/>
      <c r="AG20" s="458" t="s">
        <v>106</v>
      </c>
      <c r="AH20" s="85"/>
      <c r="AI20" s="86"/>
      <c r="AJ20" s="379" t="s">
        <v>75</v>
      </c>
      <c r="AK20" s="379" t="s">
        <v>76</v>
      </c>
      <c r="AL20" s="379" t="s">
        <v>19</v>
      </c>
      <c r="AM20" s="399" t="s">
        <v>136</v>
      </c>
      <c r="AN20" s="399" t="s">
        <v>55</v>
      </c>
      <c r="AO20" s="357" t="s">
        <v>48</v>
      </c>
      <c r="AP20" s="402"/>
      <c r="AQ20" s="397" t="s">
        <v>164</v>
      </c>
      <c r="AR20" s="34"/>
    </row>
    <row r="21" spans="3:44" s="9" customFormat="1" ht="19.5" customHeight="1">
      <c r="C21" s="23"/>
      <c r="D21" s="418"/>
      <c r="E21" s="419"/>
      <c r="F21" s="421"/>
      <c r="G21" s="419"/>
      <c r="H21" s="421"/>
      <c r="I21" s="419"/>
      <c r="J21" s="421"/>
      <c r="K21" s="419"/>
      <c r="L21" s="421"/>
      <c r="M21" s="419"/>
      <c r="N21" s="428"/>
      <c r="O21" s="421"/>
      <c r="P21" s="419"/>
      <c r="Q21" s="428"/>
      <c r="R21" s="449"/>
      <c r="S21" s="462"/>
      <c r="T21" s="449"/>
      <c r="U21" s="376"/>
      <c r="V21" s="373"/>
      <c r="W21" s="412"/>
      <c r="X21" s="373"/>
      <c r="Y21" s="423"/>
      <c r="Z21" s="457"/>
      <c r="AA21" s="454"/>
      <c r="AB21" s="449"/>
      <c r="AC21" s="449"/>
      <c r="AD21" s="376"/>
      <c r="AE21" s="390" t="s">
        <v>50</v>
      </c>
      <c r="AF21" s="390" t="s">
        <v>51</v>
      </c>
      <c r="AG21" s="376"/>
      <c r="AH21" s="390" t="s">
        <v>50</v>
      </c>
      <c r="AI21" s="390" t="s">
        <v>51</v>
      </c>
      <c r="AJ21" s="376"/>
      <c r="AK21" s="376"/>
      <c r="AL21" s="376"/>
      <c r="AM21" s="376"/>
      <c r="AN21" s="376"/>
      <c r="AO21" s="403"/>
      <c r="AP21" s="404"/>
      <c r="AQ21" s="398"/>
      <c r="AR21" s="155"/>
    </row>
    <row r="22" spans="3:44" s="9" customFormat="1" ht="23.25" customHeight="1">
      <c r="C22" s="23"/>
      <c r="D22" s="418"/>
      <c r="E22" s="419"/>
      <c r="F22" s="421"/>
      <c r="G22" s="419"/>
      <c r="H22" s="421"/>
      <c r="I22" s="419"/>
      <c r="J22" s="421"/>
      <c r="K22" s="419"/>
      <c r="L22" s="421"/>
      <c r="M22" s="419"/>
      <c r="N22" s="428"/>
      <c r="O22" s="421"/>
      <c r="P22" s="419"/>
      <c r="Q22" s="428"/>
      <c r="R22" s="449"/>
      <c r="S22" s="462"/>
      <c r="T22" s="449"/>
      <c r="U22" s="376"/>
      <c r="V22" s="373"/>
      <c r="W22" s="412"/>
      <c r="X22" s="373"/>
      <c r="Y22" s="423"/>
      <c r="Z22" s="457"/>
      <c r="AA22" s="455"/>
      <c r="AB22" s="449"/>
      <c r="AC22" s="449"/>
      <c r="AD22" s="376"/>
      <c r="AE22" s="361"/>
      <c r="AF22" s="361"/>
      <c r="AG22" s="376"/>
      <c r="AH22" s="361"/>
      <c r="AI22" s="361"/>
      <c r="AJ22" s="376"/>
      <c r="AK22" s="376"/>
      <c r="AL22" s="376"/>
      <c r="AM22" s="376"/>
      <c r="AN22" s="376"/>
      <c r="AO22" s="405"/>
      <c r="AP22" s="406"/>
      <c r="AQ22" s="398"/>
      <c r="AR22" s="155"/>
    </row>
    <row r="23" spans="3:44" s="8" customFormat="1" ht="16.5" customHeight="1">
      <c r="C23" s="22"/>
      <c r="D23" s="414" t="s">
        <v>16</v>
      </c>
      <c r="E23" s="423" t="s">
        <v>31</v>
      </c>
      <c r="F23" s="376" t="s">
        <v>16</v>
      </c>
      <c r="G23" s="412" t="s">
        <v>31</v>
      </c>
      <c r="H23" s="412" t="s">
        <v>16</v>
      </c>
      <c r="I23" s="376" t="s">
        <v>31</v>
      </c>
      <c r="J23" s="412" t="s">
        <v>16</v>
      </c>
      <c r="K23" s="376" t="s">
        <v>31</v>
      </c>
      <c r="L23" s="412" t="s">
        <v>16</v>
      </c>
      <c r="M23" s="412" t="s">
        <v>31</v>
      </c>
      <c r="N23" s="376" t="s">
        <v>31</v>
      </c>
      <c r="O23" s="412" t="s">
        <v>16</v>
      </c>
      <c r="P23" s="412" t="s">
        <v>31</v>
      </c>
      <c r="Q23" s="439" t="s">
        <v>15</v>
      </c>
      <c r="R23" s="436" t="s">
        <v>26</v>
      </c>
      <c r="S23" s="436" t="s">
        <v>27</v>
      </c>
      <c r="T23" s="439" t="s">
        <v>15</v>
      </c>
      <c r="U23" s="439" t="s">
        <v>15</v>
      </c>
      <c r="V23" s="434" t="s">
        <v>109</v>
      </c>
      <c r="W23" s="434" t="s">
        <v>110</v>
      </c>
      <c r="X23" s="434" t="s">
        <v>109</v>
      </c>
      <c r="Y23" s="446" t="s">
        <v>110</v>
      </c>
      <c r="Z23" s="369" t="s">
        <v>15</v>
      </c>
      <c r="AA23" s="380"/>
      <c r="AB23" s="465" t="s">
        <v>117</v>
      </c>
      <c r="AC23" s="373" t="s">
        <v>154</v>
      </c>
      <c r="AD23" s="367" t="s">
        <v>54</v>
      </c>
      <c r="AE23" s="367" t="s">
        <v>54</v>
      </c>
      <c r="AF23" s="367" t="s">
        <v>54</v>
      </c>
      <c r="AG23" s="367" t="s">
        <v>62</v>
      </c>
      <c r="AH23" s="367" t="s">
        <v>62</v>
      </c>
      <c r="AI23" s="367" t="s">
        <v>62</v>
      </c>
      <c r="AJ23" s="367" t="s">
        <v>52</v>
      </c>
      <c r="AK23" s="367" t="s">
        <v>52</v>
      </c>
      <c r="AL23" s="367" t="s">
        <v>53</v>
      </c>
      <c r="AM23" s="367" t="s">
        <v>77</v>
      </c>
      <c r="AN23" s="367" t="s">
        <v>77</v>
      </c>
      <c r="AO23" s="367" t="s">
        <v>151</v>
      </c>
      <c r="AP23" s="367" t="s">
        <v>77</v>
      </c>
      <c r="AQ23" s="400" t="s">
        <v>28</v>
      </c>
      <c r="AR23" s="34"/>
    </row>
    <row r="24" spans="3:44" ht="30.75" customHeight="1" thickBot="1">
      <c r="C24" s="24"/>
      <c r="D24" s="415"/>
      <c r="E24" s="424"/>
      <c r="F24" s="368"/>
      <c r="G24" s="413"/>
      <c r="H24" s="413"/>
      <c r="I24" s="368"/>
      <c r="J24" s="413"/>
      <c r="K24" s="368"/>
      <c r="L24" s="413"/>
      <c r="M24" s="413"/>
      <c r="N24" s="368"/>
      <c r="O24" s="413"/>
      <c r="P24" s="413"/>
      <c r="Q24" s="440"/>
      <c r="R24" s="374"/>
      <c r="S24" s="374"/>
      <c r="T24" s="440"/>
      <c r="U24" s="440"/>
      <c r="V24" s="435"/>
      <c r="W24" s="435"/>
      <c r="X24" s="435"/>
      <c r="Y24" s="447"/>
      <c r="Z24" s="370"/>
      <c r="AA24" s="381"/>
      <c r="AB24" s="374"/>
      <c r="AC24" s="374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401"/>
      <c r="AR24" s="24"/>
    </row>
    <row r="25" spans="3:44" ht="9.75" customHeight="1">
      <c r="C25" s="90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5"/>
      <c r="X25" s="45"/>
      <c r="Y25" s="276"/>
      <c r="Z25" s="103"/>
      <c r="AA25" s="277"/>
      <c r="AB25" s="44"/>
      <c r="AC25" s="44"/>
      <c r="AD25" s="44"/>
      <c r="AE25" s="44"/>
      <c r="AF25" s="44"/>
      <c r="AG25" s="44"/>
      <c r="AH25" s="44"/>
      <c r="AI25" s="44"/>
      <c r="AJ25" s="87"/>
      <c r="AK25" s="87"/>
      <c r="AL25" s="44"/>
      <c r="AM25" s="44"/>
      <c r="AN25" s="44"/>
      <c r="AO25" s="46"/>
      <c r="AP25" s="44"/>
      <c r="AQ25" s="47"/>
      <c r="AR25" s="90"/>
    </row>
    <row r="26" spans="3:44" ht="20.25" customHeight="1" hidden="1">
      <c r="C26" s="91" t="s">
        <v>43</v>
      </c>
      <c r="D26" s="48">
        <v>501.6858</v>
      </c>
      <c r="E26" s="49">
        <v>3.6</v>
      </c>
      <c r="F26" s="49">
        <v>285.6606</v>
      </c>
      <c r="G26" s="49">
        <v>2.6</v>
      </c>
      <c r="H26" s="49">
        <v>27.1729</v>
      </c>
      <c r="I26" s="49">
        <v>13.4</v>
      </c>
      <c r="J26" s="49">
        <v>73.6924</v>
      </c>
      <c r="K26" s="49">
        <v>9.2</v>
      </c>
      <c r="L26" s="49">
        <v>39.422</v>
      </c>
      <c r="M26" s="49">
        <v>-2.9</v>
      </c>
      <c r="N26" s="49">
        <v>-0.1</v>
      </c>
      <c r="O26" s="49">
        <v>514.2689</v>
      </c>
      <c r="P26" s="49">
        <v>2.9</v>
      </c>
      <c r="Q26" s="50">
        <v>-0.7</v>
      </c>
      <c r="R26" s="51" t="s">
        <v>21</v>
      </c>
      <c r="S26" s="51" t="s">
        <v>21</v>
      </c>
      <c r="T26" s="52">
        <v>-0.1</v>
      </c>
      <c r="U26" s="53"/>
      <c r="V26" s="52">
        <v>4.1</v>
      </c>
      <c r="W26" s="52">
        <v>2.6</v>
      </c>
      <c r="X26" s="54">
        <v>4.9745250964198675</v>
      </c>
      <c r="Y26" s="52">
        <v>0.7</v>
      </c>
      <c r="Z26" s="50">
        <v>8</v>
      </c>
      <c r="AA26" s="52"/>
      <c r="AB26" s="52" t="s">
        <v>21</v>
      </c>
      <c r="AC26" s="52" t="s">
        <v>21</v>
      </c>
      <c r="AD26" s="51">
        <v>3.3</v>
      </c>
      <c r="AE26" s="51">
        <v>3.3</v>
      </c>
      <c r="AF26" s="51">
        <v>3.4</v>
      </c>
      <c r="AG26" s="12">
        <v>6.5</v>
      </c>
      <c r="AH26" s="51">
        <v>6.6</v>
      </c>
      <c r="AI26" s="51">
        <v>6.2</v>
      </c>
      <c r="AJ26" s="88">
        <v>225</v>
      </c>
      <c r="AK26" s="88">
        <v>5347</v>
      </c>
      <c r="AL26" s="55">
        <v>0.72</v>
      </c>
      <c r="AM26" s="52">
        <v>1.6</v>
      </c>
      <c r="AN26" s="56">
        <v>6.1</v>
      </c>
      <c r="AO26" s="57">
        <v>1630</v>
      </c>
      <c r="AP26" s="58">
        <v>9.8</v>
      </c>
      <c r="AQ26" s="59" t="s">
        <v>119</v>
      </c>
      <c r="AR26" s="91" t="s">
        <v>43</v>
      </c>
    </row>
    <row r="27" spans="3:44" ht="20.25" customHeight="1">
      <c r="C27" s="90" t="s">
        <v>404</v>
      </c>
      <c r="D27" s="48">
        <v>504.4505</v>
      </c>
      <c r="E27" s="49">
        <f>ROUND(D27/D26*100-100,3)</f>
        <v>0.551</v>
      </c>
      <c r="F27" s="49">
        <v>283.0365</v>
      </c>
      <c r="G27" s="49">
        <f>ROUND(F27/F26*100-100,3)</f>
        <v>-0.919</v>
      </c>
      <c r="H27" s="49">
        <v>22.0499</v>
      </c>
      <c r="I27" s="49">
        <f>ROUND(H27/H26*100-100,3)</f>
        <v>-18.853</v>
      </c>
      <c r="J27" s="49">
        <v>79.2649</v>
      </c>
      <c r="K27" s="49">
        <f>ROUND(J27/J26*100-100,3)</f>
        <v>7.562</v>
      </c>
      <c r="L27" s="49">
        <v>37.0856</v>
      </c>
      <c r="M27" s="49">
        <f>ROUND(L27/L26*100-100,3)</f>
        <v>-5.927</v>
      </c>
      <c r="N27" s="49">
        <v>1.1</v>
      </c>
      <c r="O27" s="49">
        <v>520.8118</v>
      </c>
      <c r="P27" s="49">
        <f aca="true" t="shared" si="0" ref="P27:P33">ROUND(O27/O26*100-100,1)</f>
        <v>1.3</v>
      </c>
      <c r="Q27" s="50">
        <v>0.7</v>
      </c>
      <c r="R27" s="51" t="s">
        <v>21</v>
      </c>
      <c r="S27" s="51" t="s">
        <v>21</v>
      </c>
      <c r="T27" s="52">
        <v>-2.1</v>
      </c>
      <c r="U27" s="60">
        <v>-4.3</v>
      </c>
      <c r="V27" s="52">
        <v>0.7</v>
      </c>
      <c r="W27" s="52">
        <v>-6.8</v>
      </c>
      <c r="X27" s="54">
        <v>-1.5264506821166606</v>
      </c>
      <c r="Y27" s="52">
        <v>-5.1</v>
      </c>
      <c r="Z27" s="50">
        <v>-13.3</v>
      </c>
      <c r="AA27" s="90" t="s">
        <v>418</v>
      </c>
      <c r="AB27" s="52" t="s">
        <v>21</v>
      </c>
      <c r="AC27" s="52" t="s">
        <v>21</v>
      </c>
      <c r="AD27" s="51">
        <v>3.5</v>
      </c>
      <c r="AE27" s="51">
        <v>3.5</v>
      </c>
      <c r="AF27" s="51">
        <v>3.5</v>
      </c>
      <c r="AG27" s="12">
        <v>6.8</v>
      </c>
      <c r="AH27" s="148" t="s">
        <v>107</v>
      </c>
      <c r="AI27" s="51">
        <v>6.6</v>
      </c>
      <c r="AJ27" s="88">
        <v>236</v>
      </c>
      <c r="AK27" s="88">
        <v>5392</v>
      </c>
      <c r="AL27" s="55">
        <v>0.69</v>
      </c>
      <c r="AM27" s="52">
        <v>0.9</v>
      </c>
      <c r="AN27" s="56">
        <v>-0.8</v>
      </c>
      <c r="AO27" s="61">
        <v>1341</v>
      </c>
      <c r="AP27" s="58">
        <v>-17.7</v>
      </c>
      <c r="AQ27" s="255">
        <v>-3</v>
      </c>
      <c r="AR27" s="90" t="s">
        <v>404</v>
      </c>
    </row>
    <row r="28" spans="3:44" ht="20.25" customHeight="1">
      <c r="C28" s="90" t="s">
        <v>355</v>
      </c>
      <c r="D28" s="48">
        <v>499.7651</v>
      </c>
      <c r="E28" s="49">
        <f aca="true" t="shared" si="1" ref="E28:E34">ROUND(D28/D27*100-100,3)</f>
        <v>-0.929</v>
      </c>
      <c r="F28" s="49">
        <v>284.7232</v>
      </c>
      <c r="G28" s="49">
        <f aca="true" t="shared" si="2" ref="G28:G34">ROUND(F28/F27*100-100,3)</f>
        <v>0.596</v>
      </c>
      <c r="H28" s="49">
        <v>19.6886</v>
      </c>
      <c r="I28" s="49">
        <f aca="true" t="shared" si="3" ref="I28:I34">ROUND(H28/H27*100-100,3)</f>
        <v>-10.709</v>
      </c>
      <c r="J28" s="49">
        <v>75.3128</v>
      </c>
      <c r="K28" s="49">
        <f aca="true" t="shared" si="4" ref="K28:K34">ROUND(J28/J27*100-100,3)</f>
        <v>-4.986</v>
      </c>
      <c r="L28" s="49">
        <v>37.8493</v>
      </c>
      <c r="M28" s="49">
        <f aca="true" t="shared" si="5" ref="M28:M34">ROUND(L28/L27*100-100,3)</f>
        <v>2.059</v>
      </c>
      <c r="N28" s="49">
        <v>0.2</v>
      </c>
      <c r="O28" s="49">
        <v>512.784</v>
      </c>
      <c r="P28" s="49">
        <f t="shared" si="0"/>
        <v>-1.5</v>
      </c>
      <c r="Q28" s="50">
        <v>-0.6</v>
      </c>
      <c r="R28" s="51" t="s">
        <v>21</v>
      </c>
      <c r="S28" s="51" t="s">
        <v>21</v>
      </c>
      <c r="T28" s="52">
        <v>-1.3</v>
      </c>
      <c r="U28" s="60">
        <v>-4.4</v>
      </c>
      <c r="V28" s="52">
        <v>0</v>
      </c>
      <c r="W28" s="52">
        <v>-3.1</v>
      </c>
      <c r="X28" s="54">
        <v>-0.0038934391960907533</v>
      </c>
      <c r="Y28" s="52">
        <v>2.2</v>
      </c>
      <c r="Z28" s="50">
        <v>-3.8</v>
      </c>
      <c r="AA28" s="91" t="s">
        <v>355</v>
      </c>
      <c r="AB28" s="52" t="s">
        <v>21</v>
      </c>
      <c r="AC28" s="52" t="s">
        <v>21</v>
      </c>
      <c r="AD28" s="51">
        <v>4.3</v>
      </c>
      <c r="AE28" s="51">
        <v>4.4</v>
      </c>
      <c r="AF28" s="51">
        <v>4.2</v>
      </c>
      <c r="AG28" s="12">
        <v>8.2</v>
      </c>
      <c r="AH28" s="51">
        <v>8.7</v>
      </c>
      <c r="AI28" s="51">
        <v>7.6</v>
      </c>
      <c r="AJ28" s="88">
        <v>294</v>
      </c>
      <c r="AK28" s="88">
        <v>5353</v>
      </c>
      <c r="AL28" s="55">
        <v>0.5</v>
      </c>
      <c r="AM28" s="52">
        <v>-1.7</v>
      </c>
      <c r="AN28" s="56">
        <v>-7.7</v>
      </c>
      <c r="AO28" s="57">
        <v>1180</v>
      </c>
      <c r="AP28" s="58">
        <v>-12.1</v>
      </c>
      <c r="AQ28" s="62" t="s">
        <v>64</v>
      </c>
      <c r="AR28" s="91" t="s">
        <v>355</v>
      </c>
    </row>
    <row r="29" spans="3:44" ht="20.25" customHeight="1">
      <c r="C29" s="90" t="s">
        <v>354</v>
      </c>
      <c r="D29" s="63">
        <v>502.5201</v>
      </c>
      <c r="E29" s="56">
        <f t="shared" si="1"/>
        <v>0.551</v>
      </c>
      <c r="F29" s="56">
        <v>285.1167</v>
      </c>
      <c r="G29" s="56">
        <f t="shared" si="2"/>
        <v>0.138</v>
      </c>
      <c r="H29" s="56">
        <v>20.4081</v>
      </c>
      <c r="I29" s="56">
        <f t="shared" si="3"/>
        <v>3.654</v>
      </c>
      <c r="J29" s="56">
        <v>74.6868</v>
      </c>
      <c r="K29" s="56">
        <f t="shared" si="4"/>
        <v>-0.831</v>
      </c>
      <c r="L29" s="56">
        <v>37.5258</v>
      </c>
      <c r="M29" s="56">
        <f t="shared" si="5"/>
        <v>-0.855</v>
      </c>
      <c r="N29" s="56">
        <v>0</v>
      </c>
      <c r="O29" s="56">
        <v>508.2832</v>
      </c>
      <c r="P29" s="56">
        <f t="shared" si="0"/>
        <v>-0.9</v>
      </c>
      <c r="Q29" s="56">
        <v>-1.4</v>
      </c>
      <c r="R29" s="51" t="s">
        <v>21</v>
      </c>
      <c r="S29" s="51" t="s">
        <v>21</v>
      </c>
      <c r="T29" s="52">
        <v>-1.2</v>
      </c>
      <c r="U29" s="52">
        <v>-2</v>
      </c>
      <c r="V29" s="52">
        <v>-1.6</v>
      </c>
      <c r="W29" s="52">
        <v>-2</v>
      </c>
      <c r="X29" s="52">
        <v>-1</v>
      </c>
      <c r="Y29" s="52">
        <v>-4.2</v>
      </c>
      <c r="Z29" s="56">
        <v>0.9</v>
      </c>
      <c r="AA29" s="90" t="s">
        <v>354</v>
      </c>
      <c r="AB29" s="52" t="s">
        <v>21</v>
      </c>
      <c r="AC29" s="52" t="s">
        <v>21</v>
      </c>
      <c r="AD29" s="52">
        <v>4.7</v>
      </c>
      <c r="AE29" s="52">
        <v>4.9</v>
      </c>
      <c r="AF29" s="52">
        <v>4.5</v>
      </c>
      <c r="AG29" s="12">
        <v>9.1</v>
      </c>
      <c r="AH29" s="52">
        <v>10.2</v>
      </c>
      <c r="AI29" s="52">
        <v>8</v>
      </c>
      <c r="AJ29" s="88">
        <v>320</v>
      </c>
      <c r="AK29" s="88">
        <v>5325</v>
      </c>
      <c r="AL29" s="55">
        <v>0.49</v>
      </c>
      <c r="AM29" s="52">
        <v>-1.2</v>
      </c>
      <c r="AN29" s="56">
        <v>0.9</v>
      </c>
      <c r="AO29" s="57">
        <v>1226</v>
      </c>
      <c r="AP29" s="58">
        <v>4</v>
      </c>
      <c r="AQ29" s="64">
        <v>-0.7</v>
      </c>
      <c r="AR29" s="90" t="s">
        <v>354</v>
      </c>
    </row>
    <row r="30" spans="3:44" ht="20.25" customHeight="1">
      <c r="C30" s="90" t="s">
        <v>353</v>
      </c>
      <c r="D30" s="63">
        <v>515.1103</v>
      </c>
      <c r="E30" s="56">
        <f t="shared" si="1"/>
        <v>2.505</v>
      </c>
      <c r="F30" s="56">
        <v>286.6218</v>
      </c>
      <c r="G30" s="56">
        <f t="shared" si="2"/>
        <v>0.528</v>
      </c>
      <c r="H30" s="56">
        <v>20.3429</v>
      </c>
      <c r="I30" s="56">
        <f t="shared" si="3"/>
        <v>-0.319</v>
      </c>
      <c r="J30" s="56">
        <v>81.2247</v>
      </c>
      <c r="K30" s="56">
        <f t="shared" si="4"/>
        <v>8.754</v>
      </c>
      <c r="L30" s="56">
        <v>34.4709</v>
      </c>
      <c r="M30" s="56">
        <f t="shared" si="5"/>
        <v>-8.141</v>
      </c>
      <c r="N30" s="56">
        <v>0.2</v>
      </c>
      <c r="O30" s="56">
        <v>513.478</v>
      </c>
      <c r="P30" s="56">
        <f t="shared" si="0"/>
        <v>1</v>
      </c>
      <c r="Q30" s="56">
        <v>-1.4</v>
      </c>
      <c r="R30" s="51" t="s">
        <v>21</v>
      </c>
      <c r="S30" s="51" t="s">
        <v>21</v>
      </c>
      <c r="T30" s="52">
        <v>-0.5</v>
      </c>
      <c r="U30" s="52">
        <v>-0.8</v>
      </c>
      <c r="V30" s="52">
        <v>-2.6</v>
      </c>
      <c r="W30" s="52">
        <v>-2.2</v>
      </c>
      <c r="X30" s="52">
        <v>-1.6</v>
      </c>
      <c r="Y30" s="52">
        <v>-5.3</v>
      </c>
      <c r="Z30" s="56">
        <v>2.5</v>
      </c>
      <c r="AA30" s="90" t="s">
        <v>353</v>
      </c>
      <c r="AB30" s="52" t="s">
        <v>21</v>
      </c>
      <c r="AC30" s="52" t="s">
        <v>21</v>
      </c>
      <c r="AD30" s="52">
        <v>4.7</v>
      </c>
      <c r="AE30" s="52">
        <v>4.9</v>
      </c>
      <c r="AF30" s="52">
        <v>4.5</v>
      </c>
      <c r="AG30" s="12">
        <v>9.1</v>
      </c>
      <c r="AH30" s="52">
        <v>10.1</v>
      </c>
      <c r="AI30" s="52">
        <v>8.2</v>
      </c>
      <c r="AJ30" s="88">
        <v>319</v>
      </c>
      <c r="AK30" s="88">
        <v>5372</v>
      </c>
      <c r="AL30" s="55">
        <v>0.62</v>
      </c>
      <c r="AM30" s="52">
        <v>0.1</v>
      </c>
      <c r="AN30" s="56">
        <v>3.7</v>
      </c>
      <c r="AO30" s="61">
        <v>1213</v>
      </c>
      <c r="AP30" s="58">
        <v>-1.1</v>
      </c>
      <c r="AQ30" s="64">
        <v>-2.5</v>
      </c>
      <c r="AR30" s="90" t="s">
        <v>353</v>
      </c>
    </row>
    <row r="31" spans="3:44" ht="20.25" customHeight="1">
      <c r="C31" s="90" t="s">
        <v>352</v>
      </c>
      <c r="D31" s="149">
        <v>509.4589</v>
      </c>
      <c r="E31" s="56">
        <f t="shared" si="1"/>
        <v>-1.097</v>
      </c>
      <c r="F31" s="56">
        <v>289.0361</v>
      </c>
      <c r="G31" s="56">
        <f t="shared" si="2"/>
        <v>0.842</v>
      </c>
      <c r="H31" s="56">
        <v>18.7433</v>
      </c>
      <c r="I31" s="56">
        <f t="shared" si="3"/>
        <v>-7.863</v>
      </c>
      <c r="J31" s="56">
        <v>78.4658</v>
      </c>
      <c r="K31" s="56">
        <f t="shared" si="4"/>
        <v>-3.397</v>
      </c>
      <c r="L31" s="56">
        <v>32.7144</v>
      </c>
      <c r="M31" s="56">
        <f t="shared" si="5"/>
        <v>-5.096</v>
      </c>
      <c r="N31" s="56">
        <v>-0.4</v>
      </c>
      <c r="O31" s="56">
        <v>501.2807</v>
      </c>
      <c r="P31" s="56">
        <f t="shared" si="0"/>
        <v>-2.4</v>
      </c>
      <c r="Q31" s="56">
        <v>-1.3</v>
      </c>
      <c r="R31" s="51" t="s">
        <v>21</v>
      </c>
      <c r="S31" s="51" t="s">
        <v>21</v>
      </c>
      <c r="T31" s="52">
        <v>-2.1</v>
      </c>
      <c r="U31" s="52">
        <v>-3.3</v>
      </c>
      <c r="V31" s="52">
        <v>-2.4</v>
      </c>
      <c r="W31" s="52">
        <v>-0.3</v>
      </c>
      <c r="X31" s="52">
        <v>-5</v>
      </c>
      <c r="Y31" s="52">
        <v>-4.8</v>
      </c>
      <c r="Z31" s="56">
        <v>-1.7</v>
      </c>
      <c r="AA31" s="90" t="s">
        <v>352</v>
      </c>
      <c r="AB31" s="52" t="s">
        <v>21</v>
      </c>
      <c r="AC31" s="52" t="s">
        <v>21</v>
      </c>
      <c r="AD31" s="52">
        <v>5.2</v>
      </c>
      <c r="AE31" s="52">
        <v>5.4</v>
      </c>
      <c r="AF31" s="52">
        <v>4.9</v>
      </c>
      <c r="AG31" s="12">
        <v>9.8</v>
      </c>
      <c r="AH31" s="52">
        <v>11</v>
      </c>
      <c r="AI31" s="52">
        <v>8.6</v>
      </c>
      <c r="AJ31" s="88">
        <v>348</v>
      </c>
      <c r="AK31" s="88">
        <v>5354</v>
      </c>
      <c r="AL31" s="55">
        <v>0.56</v>
      </c>
      <c r="AM31" s="52">
        <v>-2</v>
      </c>
      <c r="AN31" s="56">
        <v>-5.6</v>
      </c>
      <c r="AO31" s="61">
        <v>1173</v>
      </c>
      <c r="AP31" s="58">
        <v>-3.3</v>
      </c>
      <c r="AQ31" s="64">
        <v>-3.4</v>
      </c>
      <c r="AR31" s="90" t="s">
        <v>352</v>
      </c>
    </row>
    <row r="32" spans="3:44" ht="20.25" customHeight="1">
      <c r="C32" s="90" t="s">
        <v>351</v>
      </c>
      <c r="D32" s="149">
        <v>513.5364</v>
      </c>
      <c r="E32" s="56">
        <f t="shared" si="1"/>
        <v>0.8</v>
      </c>
      <c r="F32" s="56">
        <v>291.1161</v>
      </c>
      <c r="G32" s="56">
        <f t="shared" si="2"/>
        <v>0.72</v>
      </c>
      <c r="H32" s="56">
        <v>18.3194</v>
      </c>
      <c r="I32" s="56">
        <f t="shared" si="3"/>
        <v>-2.262</v>
      </c>
      <c r="J32" s="56">
        <v>75.5333</v>
      </c>
      <c r="K32" s="56">
        <f t="shared" si="4"/>
        <v>-3.737</v>
      </c>
      <c r="L32" s="56">
        <v>31.0417</v>
      </c>
      <c r="M32" s="56">
        <f t="shared" si="5"/>
        <v>-5.113</v>
      </c>
      <c r="N32" s="56">
        <v>0.7</v>
      </c>
      <c r="O32" s="56">
        <v>497.5303</v>
      </c>
      <c r="P32" s="56">
        <f t="shared" si="0"/>
        <v>-0.7</v>
      </c>
      <c r="Q32" s="56">
        <v>-1.5</v>
      </c>
      <c r="R32" s="51" t="s">
        <v>21</v>
      </c>
      <c r="S32" s="51" t="s">
        <v>21</v>
      </c>
      <c r="T32" s="52">
        <v>0.1</v>
      </c>
      <c r="U32" s="52">
        <v>-3.2</v>
      </c>
      <c r="V32" s="52">
        <v>-2.7</v>
      </c>
      <c r="W32" s="52">
        <v>-2.5</v>
      </c>
      <c r="X32" s="52">
        <v>-7</v>
      </c>
      <c r="Y32" s="52">
        <v>-1.9</v>
      </c>
      <c r="Z32" s="56">
        <v>2.5</v>
      </c>
      <c r="AA32" s="90" t="s">
        <v>351</v>
      </c>
      <c r="AB32" s="52" t="s">
        <v>21</v>
      </c>
      <c r="AC32" s="52" t="s">
        <v>21</v>
      </c>
      <c r="AD32" s="52">
        <v>5.4</v>
      </c>
      <c r="AE32" s="52">
        <v>5.6</v>
      </c>
      <c r="AF32" s="52">
        <v>5.1</v>
      </c>
      <c r="AG32" s="65" t="s">
        <v>63</v>
      </c>
      <c r="AH32" s="52">
        <v>11.2</v>
      </c>
      <c r="AI32" s="52">
        <v>8.7</v>
      </c>
      <c r="AJ32" s="88">
        <v>360</v>
      </c>
      <c r="AK32" s="88">
        <v>5329</v>
      </c>
      <c r="AL32" s="55">
        <v>0.56</v>
      </c>
      <c r="AM32" s="52">
        <v>-2.7</v>
      </c>
      <c r="AN32" s="56">
        <v>4</v>
      </c>
      <c r="AO32" s="61">
        <v>1146</v>
      </c>
      <c r="AP32" s="58">
        <v>-2.4</v>
      </c>
      <c r="AQ32" s="64">
        <v>-6.4</v>
      </c>
      <c r="AR32" s="90" t="s">
        <v>351</v>
      </c>
    </row>
    <row r="33" spans="3:44" ht="20.25" customHeight="1">
      <c r="C33" s="90" t="s">
        <v>350</v>
      </c>
      <c r="D33" s="63">
        <v>524.0081</v>
      </c>
      <c r="E33" s="56">
        <f t="shared" si="1"/>
        <v>2.039</v>
      </c>
      <c r="F33" s="56">
        <v>292.6216</v>
      </c>
      <c r="G33" s="56">
        <f t="shared" si="2"/>
        <v>0.517</v>
      </c>
      <c r="H33" s="56">
        <v>18.2643</v>
      </c>
      <c r="I33" s="56">
        <f t="shared" si="3"/>
        <v>-0.301</v>
      </c>
      <c r="J33" s="56">
        <v>81.8283</v>
      </c>
      <c r="K33" s="56">
        <f t="shared" si="4"/>
        <v>8.334</v>
      </c>
      <c r="L33" s="56">
        <v>28.2433</v>
      </c>
      <c r="M33" s="56">
        <f t="shared" si="5"/>
        <v>-9.015</v>
      </c>
      <c r="N33" s="56">
        <v>0.8</v>
      </c>
      <c r="O33" s="56">
        <v>501.6488</v>
      </c>
      <c r="P33" s="56">
        <f t="shared" si="0"/>
        <v>0.8</v>
      </c>
      <c r="Q33" s="56">
        <v>-1.2</v>
      </c>
      <c r="R33" s="51" t="s">
        <v>21</v>
      </c>
      <c r="S33" s="51" t="s">
        <v>21</v>
      </c>
      <c r="T33" s="52">
        <v>0</v>
      </c>
      <c r="U33" s="52">
        <v>-1.4</v>
      </c>
      <c r="V33" s="52">
        <v>-2.5</v>
      </c>
      <c r="W33" s="52">
        <v>-2.6</v>
      </c>
      <c r="X33" s="52">
        <v>0.5</v>
      </c>
      <c r="Y33" s="52">
        <v>-3.2</v>
      </c>
      <c r="Z33" s="56">
        <v>-2.5</v>
      </c>
      <c r="AA33" s="90" t="s">
        <v>350</v>
      </c>
      <c r="AB33" s="52" t="s">
        <v>21</v>
      </c>
      <c r="AC33" s="52" t="s">
        <v>21</v>
      </c>
      <c r="AD33" s="52">
        <v>5.1</v>
      </c>
      <c r="AE33" s="52">
        <v>5.4</v>
      </c>
      <c r="AF33" s="52">
        <v>4.8</v>
      </c>
      <c r="AG33" s="65" t="s">
        <v>63</v>
      </c>
      <c r="AH33" s="52">
        <v>11.5</v>
      </c>
      <c r="AI33" s="52">
        <v>8.4</v>
      </c>
      <c r="AJ33" s="88">
        <v>342</v>
      </c>
      <c r="AK33" s="88">
        <v>5340</v>
      </c>
      <c r="AL33" s="55">
        <v>0.69</v>
      </c>
      <c r="AM33" s="52">
        <v>-0.9</v>
      </c>
      <c r="AN33" s="56">
        <v>4.2</v>
      </c>
      <c r="AO33" s="61">
        <v>1174</v>
      </c>
      <c r="AP33" s="58">
        <v>2.5</v>
      </c>
      <c r="AQ33" s="64">
        <v>-14.1</v>
      </c>
      <c r="AR33" s="90" t="s">
        <v>350</v>
      </c>
    </row>
    <row r="34" spans="3:44" ht="20.25" customHeight="1">
      <c r="C34" s="304" t="s">
        <v>401</v>
      </c>
      <c r="D34" s="305">
        <v>534.0471</v>
      </c>
      <c r="E34" s="306">
        <f t="shared" si="1"/>
        <v>1.916</v>
      </c>
      <c r="F34" s="306">
        <v>296.1614</v>
      </c>
      <c r="G34" s="306">
        <f t="shared" si="2"/>
        <v>1.21</v>
      </c>
      <c r="H34" s="306">
        <v>18.6491</v>
      </c>
      <c r="I34" s="306">
        <f t="shared" si="3"/>
        <v>2.107</v>
      </c>
      <c r="J34" s="306">
        <v>86.1183</v>
      </c>
      <c r="K34" s="306">
        <f t="shared" si="4"/>
        <v>5.243</v>
      </c>
      <c r="L34" s="306">
        <v>23.9776</v>
      </c>
      <c r="M34" s="306">
        <f t="shared" si="5"/>
        <v>-15.103</v>
      </c>
      <c r="N34" s="306">
        <v>0.5</v>
      </c>
      <c r="O34" s="306">
        <v>505.5222</v>
      </c>
      <c r="P34" s="306">
        <v>0.8</v>
      </c>
      <c r="Q34" s="306">
        <v>-1.1</v>
      </c>
      <c r="R34" s="307"/>
      <c r="S34" s="307"/>
      <c r="T34" s="308">
        <v>-0.2</v>
      </c>
      <c r="U34" s="308">
        <v>-0.7</v>
      </c>
      <c r="V34" s="308">
        <v>-3.4</v>
      </c>
      <c r="W34" s="308">
        <v>-3.2</v>
      </c>
      <c r="X34" s="308">
        <v>-2.1</v>
      </c>
      <c r="Y34" s="308">
        <v>-4.2</v>
      </c>
      <c r="Z34" s="306"/>
      <c r="AA34" s="304" t="s">
        <v>401</v>
      </c>
      <c r="AB34" s="308"/>
      <c r="AC34" s="308"/>
      <c r="AD34" s="308">
        <v>4.6</v>
      </c>
      <c r="AE34" s="308">
        <v>4.8</v>
      </c>
      <c r="AF34" s="308">
        <v>4.3</v>
      </c>
      <c r="AG34" s="309" t="s">
        <v>161</v>
      </c>
      <c r="AH34" s="308">
        <v>10.7</v>
      </c>
      <c r="AI34" s="308">
        <v>7.7</v>
      </c>
      <c r="AJ34" s="310">
        <v>308</v>
      </c>
      <c r="AK34" s="310">
        <v>5353</v>
      </c>
      <c r="AL34" s="311">
        <v>0.86</v>
      </c>
      <c r="AM34" s="308" t="s">
        <v>162</v>
      </c>
      <c r="AN34" s="306">
        <v>2.3</v>
      </c>
      <c r="AO34" s="312">
        <v>1193</v>
      </c>
      <c r="AP34" s="313">
        <v>1.7</v>
      </c>
      <c r="AQ34" s="314">
        <v>-13.9</v>
      </c>
      <c r="AR34" s="304" t="s">
        <v>411</v>
      </c>
    </row>
    <row r="35" spans="3:44" ht="9.75" customHeight="1">
      <c r="C35" s="90"/>
      <c r="D35" s="6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90"/>
      <c r="AB35" s="52"/>
      <c r="AC35" s="52"/>
      <c r="AD35" s="52"/>
      <c r="AE35" s="52"/>
      <c r="AF35" s="52"/>
      <c r="AG35" s="52"/>
      <c r="AH35" s="52"/>
      <c r="AI35" s="52"/>
      <c r="AJ35" s="88"/>
      <c r="AK35" s="88"/>
      <c r="AL35" s="55"/>
      <c r="AM35" s="52"/>
      <c r="AN35" s="52"/>
      <c r="AO35" s="61"/>
      <c r="AP35" s="58"/>
      <c r="AQ35" s="67"/>
      <c r="AR35" s="90"/>
    </row>
    <row r="36" spans="3:44" ht="20.25" customHeight="1" hidden="1">
      <c r="C36" s="91" t="s">
        <v>45</v>
      </c>
      <c r="D36" s="63">
        <v>496.8247</v>
      </c>
      <c r="E36" s="56">
        <v>3.4</v>
      </c>
      <c r="F36" s="56">
        <v>282.9125</v>
      </c>
      <c r="G36" s="56">
        <v>2.5</v>
      </c>
      <c r="H36" s="56">
        <v>26.7075</v>
      </c>
      <c r="I36" s="56">
        <v>11.9</v>
      </c>
      <c r="J36" s="56">
        <v>70.3002</v>
      </c>
      <c r="K36" s="56">
        <v>4.7</v>
      </c>
      <c r="L36" s="56">
        <v>41.1753</v>
      </c>
      <c r="M36" s="56">
        <v>6.4</v>
      </c>
      <c r="N36" s="56">
        <v>-0.4</v>
      </c>
      <c r="O36" s="56">
        <v>510.0014</v>
      </c>
      <c r="P36" s="56">
        <v>2.6</v>
      </c>
      <c r="Q36" s="56">
        <v>-0.8</v>
      </c>
      <c r="R36" s="51" t="s">
        <v>21</v>
      </c>
      <c r="S36" s="51" t="s">
        <v>21</v>
      </c>
      <c r="T36" s="52">
        <v>-0.1</v>
      </c>
      <c r="U36" s="52"/>
      <c r="V36" s="52">
        <v>3.1</v>
      </c>
      <c r="W36" s="52">
        <v>1.8</v>
      </c>
      <c r="X36" s="52">
        <v>4.1269939938725315</v>
      </c>
      <c r="Y36" s="52">
        <v>0.2</v>
      </c>
      <c r="Z36" s="52"/>
      <c r="AA36" s="91" t="s">
        <v>45</v>
      </c>
      <c r="AB36" s="52" t="s">
        <v>21</v>
      </c>
      <c r="AC36" s="52" t="s">
        <v>21</v>
      </c>
      <c r="AD36" s="52">
        <v>3.4</v>
      </c>
      <c r="AE36" s="52">
        <v>3.4</v>
      </c>
      <c r="AF36" s="52">
        <v>3.3</v>
      </c>
      <c r="AG36" s="51">
        <v>6.6</v>
      </c>
      <c r="AH36" s="52">
        <v>6.8</v>
      </c>
      <c r="AI36" s="52">
        <v>6.7</v>
      </c>
      <c r="AJ36" s="88">
        <v>225</v>
      </c>
      <c r="AK36" s="88">
        <v>5322</v>
      </c>
      <c r="AL36" s="55">
        <v>0.7</v>
      </c>
      <c r="AM36" s="52">
        <v>1.1</v>
      </c>
      <c r="AN36" s="52">
        <v>6.2</v>
      </c>
      <c r="AO36" s="61">
        <v>1643</v>
      </c>
      <c r="AP36" s="58">
        <v>11.8</v>
      </c>
      <c r="AQ36" s="67">
        <v>1.1</v>
      </c>
      <c r="AR36" s="91" t="s">
        <v>45</v>
      </c>
    </row>
    <row r="37" spans="3:44" ht="20.25" customHeight="1">
      <c r="C37" s="90" t="s">
        <v>405</v>
      </c>
      <c r="D37" s="63">
        <v>505.8322</v>
      </c>
      <c r="E37" s="56">
        <f>ROUND(D37/D36*100-100,3)</f>
        <v>1.813</v>
      </c>
      <c r="F37" s="56">
        <v>285.14</v>
      </c>
      <c r="G37" s="56">
        <f>ROUND(F37/F36*100-100,3)</f>
        <v>0.787</v>
      </c>
      <c r="H37" s="56">
        <v>23.506</v>
      </c>
      <c r="I37" s="56">
        <f>ROUND(H37/H36*100-100,3)</f>
        <v>-11.987</v>
      </c>
      <c r="J37" s="56">
        <v>78.2775</v>
      </c>
      <c r="K37" s="56">
        <f>ROUND(J37/J36*100-100,3)</f>
        <v>11.347</v>
      </c>
      <c r="L37" s="56">
        <v>37.2257</v>
      </c>
      <c r="M37" s="56">
        <f>ROUND(L37/L36*100-100,3)</f>
        <v>-9.592</v>
      </c>
      <c r="N37" s="56">
        <v>1</v>
      </c>
      <c r="O37" s="56">
        <v>521.1704</v>
      </c>
      <c r="P37" s="56">
        <f>ROUND(O37/O36*100-100,3)</f>
        <v>2.19</v>
      </c>
      <c r="Q37" s="56">
        <v>0.4</v>
      </c>
      <c r="R37" s="51" t="s">
        <v>21</v>
      </c>
      <c r="S37" s="51" t="s">
        <v>21</v>
      </c>
      <c r="T37" s="52">
        <v>-0.2</v>
      </c>
      <c r="U37" s="52">
        <f>99.3-100</f>
        <v>-0.7000000000000028</v>
      </c>
      <c r="V37" s="52">
        <v>4</v>
      </c>
      <c r="W37" s="52">
        <v>-1.9</v>
      </c>
      <c r="X37" s="52">
        <v>1.0042828797998737</v>
      </c>
      <c r="Y37" s="52">
        <v>-2.8</v>
      </c>
      <c r="Z37" s="50">
        <v>-3.9</v>
      </c>
      <c r="AA37" s="90" t="s">
        <v>419</v>
      </c>
      <c r="AB37" s="52" t="s">
        <v>21</v>
      </c>
      <c r="AC37" s="52" t="s">
        <v>21</v>
      </c>
      <c r="AD37" s="52">
        <v>3.4</v>
      </c>
      <c r="AE37" s="52">
        <v>3.3</v>
      </c>
      <c r="AF37" s="52">
        <v>3.4</v>
      </c>
      <c r="AG37" s="51">
        <v>6.7</v>
      </c>
      <c r="AH37" s="52">
        <v>6.9</v>
      </c>
      <c r="AI37" s="52">
        <v>6.3</v>
      </c>
      <c r="AJ37" s="88">
        <v>230</v>
      </c>
      <c r="AK37" s="88">
        <v>5391</v>
      </c>
      <c r="AL37" s="55">
        <v>0.72</v>
      </c>
      <c r="AM37" s="52">
        <v>1.6</v>
      </c>
      <c r="AN37" s="52">
        <v>1.5</v>
      </c>
      <c r="AO37" s="61">
        <v>1387</v>
      </c>
      <c r="AP37" s="58">
        <v>-15.6</v>
      </c>
      <c r="AQ37" s="64">
        <v>-6.9</v>
      </c>
      <c r="AR37" s="90" t="s">
        <v>405</v>
      </c>
    </row>
    <row r="38" spans="3:44" ht="20.25" customHeight="1">
      <c r="C38" s="91" t="s">
        <v>356</v>
      </c>
      <c r="D38" s="63">
        <v>500.5955</v>
      </c>
      <c r="E38" s="56">
        <f aca="true" t="shared" si="6" ref="E38:E44">ROUND(D38/D37*100-100,3)</f>
        <v>-1.035</v>
      </c>
      <c r="F38" s="56">
        <v>284.5408</v>
      </c>
      <c r="G38" s="56">
        <f aca="true" t="shared" si="7" ref="G38:G44">ROUND(F38/F37*100-100,3)</f>
        <v>-0.21</v>
      </c>
      <c r="H38" s="56">
        <v>20.1431</v>
      </c>
      <c r="I38" s="56">
        <f aca="true" t="shared" si="8" ref="I38:I44">ROUND(H38/H37*100-100,3)</f>
        <v>-14.307</v>
      </c>
      <c r="J38" s="56">
        <v>76.9867</v>
      </c>
      <c r="K38" s="56">
        <f aca="true" t="shared" si="9" ref="K38:K44">ROUND(J38/J37*100-100,3)</f>
        <v>-1.649</v>
      </c>
      <c r="L38" s="56">
        <v>36.6134</v>
      </c>
      <c r="M38" s="56">
        <f aca="true" t="shared" si="10" ref="M38:M44">ROUND(L38/L37*100-100,3)</f>
        <v>-1.645</v>
      </c>
      <c r="N38" s="56">
        <v>0.4</v>
      </c>
      <c r="O38" s="56">
        <v>514.8821</v>
      </c>
      <c r="P38" s="56">
        <f aca="true" t="shared" si="11" ref="P38:P44">ROUND(O38/O37*100-100,3)</f>
        <v>-1.207</v>
      </c>
      <c r="Q38" s="56">
        <v>-0.2</v>
      </c>
      <c r="R38" s="51" t="s">
        <v>21</v>
      </c>
      <c r="S38" s="51" t="s">
        <v>21</v>
      </c>
      <c r="T38" s="52">
        <v>-2.2</v>
      </c>
      <c r="U38" s="52">
        <f>94.5-100</f>
        <v>-5.5</v>
      </c>
      <c r="V38" s="52">
        <v>-0.1</v>
      </c>
      <c r="W38" s="52">
        <v>-5</v>
      </c>
      <c r="X38" s="52">
        <v>-0.17405859446236605</v>
      </c>
      <c r="Y38" s="52">
        <v>2.7</v>
      </c>
      <c r="Z38" s="50">
        <v>-10.3</v>
      </c>
      <c r="AA38" s="91" t="s">
        <v>356</v>
      </c>
      <c r="AB38" s="52" t="s">
        <v>21</v>
      </c>
      <c r="AC38" s="52" t="s">
        <v>21</v>
      </c>
      <c r="AD38" s="52">
        <v>4.1</v>
      </c>
      <c r="AE38" s="52">
        <v>4.2</v>
      </c>
      <c r="AF38" s="52">
        <v>4</v>
      </c>
      <c r="AG38" s="51">
        <v>7.7</v>
      </c>
      <c r="AH38" s="52">
        <v>8.2</v>
      </c>
      <c r="AI38" s="52">
        <v>7.3</v>
      </c>
      <c r="AJ38" s="88">
        <v>279</v>
      </c>
      <c r="AK38" s="88">
        <v>5368</v>
      </c>
      <c r="AL38" s="55">
        <v>0.53</v>
      </c>
      <c r="AM38" s="52">
        <v>-1.3</v>
      </c>
      <c r="AN38" s="52">
        <v>-7.6</v>
      </c>
      <c r="AO38" s="61">
        <v>1198</v>
      </c>
      <c r="AP38" s="58">
        <v>-13.6</v>
      </c>
      <c r="AQ38" s="64">
        <v>-0.1</v>
      </c>
      <c r="AR38" s="91" t="s">
        <v>356</v>
      </c>
    </row>
    <row r="39" spans="3:44" ht="20.25" customHeight="1">
      <c r="C39" s="91" t="s">
        <v>357</v>
      </c>
      <c r="D39" s="63">
        <v>499.9104</v>
      </c>
      <c r="E39" s="56">
        <f t="shared" si="6"/>
        <v>-0.137</v>
      </c>
      <c r="F39" s="56">
        <v>284.4165</v>
      </c>
      <c r="G39" s="56">
        <f t="shared" si="7"/>
        <v>-0.044</v>
      </c>
      <c r="H39" s="56">
        <v>20.1713</v>
      </c>
      <c r="I39" s="56">
        <f t="shared" si="8"/>
        <v>0.14</v>
      </c>
      <c r="J39" s="56">
        <v>73.5452</v>
      </c>
      <c r="K39" s="56">
        <f t="shared" si="9"/>
        <v>-4.47</v>
      </c>
      <c r="L39" s="56">
        <v>38.5502</v>
      </c>
      <c r="M39" s="56">
        <f t="shared" si="10"/>
        <v>5.29</v>
      </c>
      <c r="N39" s="56">
        <v>-0.2</v>
      </c>
      <c r="O39" s="56">
        <v>507.496</v>
      </c>
      <c r="P39" s="56">
        <f t="shared" si="11"/>
        <v>-1.435</v>
      </c>
      <c r="Q39" s="56">
        <v>-1.3</v>
      </c>
      <c r="R39" s="51" t="s">
        <v>21</v>
      </c>
      <c r="S39" s="51" t="s">
        <v>21</v>
      </c>
      <c r="T39" s="52">
        <v>-1.2</v>
      </c>
      <c r="U39" s="52">
        <v>-2.7</v>
      </c>
      <c r="V39" s="52">
        <v>-2</v>
      </c>
      <c r="W39" s="52">
        <v>-2.9</v>
      </c>
      <c r="X39" s="52">
        <v>-1.4</v>
      </c>
      <c r="Y39" s="52">
        <v>-4.7</v>
      </c>
      <c r="Z39" s="56">
        <v>0.2</v>
      </c>
      <c r="AA39" s="90" t="s">
        <v>357</v>
      </c>
      <c r="AB39" s="52" t="s">
        <v>21</v>
      </c>
      <c r="AC39" s="52" t="s">
        <v>21</v>
      </c>
      <c r="AD39" s="52">
        <v>4.7</v>
      </c>
      <c r="AE39" s="52">
        <v>4.8</v>
      </c>
      <c r="AF39" s="52">
        <v>4.5</v>
      </c>
      <c r="AG39" s="52">
        <v>9.1</v>
      </c>
      <c r="AH39" s="52">
        <v>10.3</v>
      </c>
      <c r="AI39" s="52">
        <v>8.2</v>
      </c>
      <c r="AJ39" s="88">
        <v>317</v>
      </c>
      <c r="AK39" s="88">
        <v>5331</v>
      </c>
      <c r="AL39" s="55">
        <v>0.48</v>
      </c>
      <c r="AM39" s="52">
        <v>-1.5</v>
      </c>
      <c r="AN39" s="52">
        <v>-1.5</v>
      </c>
      <c r="AO39" s="61">
        <v>1215</v>
      </c>
      <c r="AP39" s="58">
        <v>1.4</v>
      </c>
      <c r="AQ39" s="64">
        <v>3.6</v>
      </c>
      <c r="AR39" s="90" t="s">
        <v>357</v>
      </c>
    </row>
    <row r="40" spans="3:44" ht="20.25" customHeight="1">
      <c r="C40" s="90" t="s">
        <v>358</v>
      </c>
      <c r="D40" s="63">
        <v>511.8666</v>
      </c>
      <c r="E40" s="56">
        <f t="shared" si="6"/>
        <v>2.392</v>
      </c>
      <c r="F40" s="56">
        <v>285.9401</v>
      </c>
      <c r="G40" s="56">
        <f t="shared" si="7"/>
        <v>0.536</v>
      </c>
      <c r="H40" s="56">
        <v>20.2981</v>
      </c>
      <c r="I40" s="56">
        <f t="shared" si="8"/>
        <v>0.629</v>
      </c>
      <c r="J40" s="56">
        <v>79.9628</v>
      </c>
      <c r="K40" s="56">
        <f t="shared" si="9"/>
        <v>8.726</v>
      </c>
      <c r="L40" s="56">
        <v>34.5889</v>
      </c>
      <c r="M40" s="56">
        <f t="shared" si="10"/>
        <v>-10.276</v>
      </c>
      <c r="N40" s="56">
        <v>0.5</v>
      </c>
      <c r="O40" s="56">
        <v>511.76</v>
      </c>
      <c r="P40" s="56">
        <f t="shared" si="11"/>
        <v>0.84</v>
      </c>
      <c r="Q40" s="56">
        <v>-1.5</v>
      </c>
      <c r="R40" s="51" t="s">
        <v>21</v>
      </c>
      <c r="S40" s="51" t="s">
        <v>21</v>
      </c>
      <c r="T40" s="52">
        <v>-0.9</v>
      </c>
      <c r="U40" s="52">
        <v>-1.5</v>
      </c>
      <c r="V40" s="52">
        <v>-1.9</v>
      </c>
      <c r="W40" s="52">
        <v>-1.8</v>
      </c>
      <c r="X40" s="52">
        <v>-2</v>
      </c>
      <c r="Y40" s="52">
        <v>-5.1</v>
      </c>
      <c r="Z40" s="56">
        <v>3.1</v>
      </c>
      <c r="AA40" s="90" t="s">
        <v>358</v>
      </c>
      <c r="AB40" s="52" t="s">
        <v>21</v>
      </c>
      <c r="AC40" s="52" t="s">
        <v>21</v>
      </c>
      <c r="AD40" s="52">
        <v>4.7</v>
      </c>
      <c r="AE40" s="52">
        <v>4.9</v>
      </c>
      <c r="AF40" s="52">
        <v>4.5</v>
      </c>
      <c r="AG40" s="52">
        <v>9.2</v>
      </c>
      <c r="AH40" s="52">
        <v>10.4</v>
      </c>
      <c r="AI40" s="52">
        <v>7.9</v>
      </c>
      <c r="AJ40" s="88">
        <v>320</v>
      </c>
      <c r="AK40" s="88">
        <v>5356</v>
      </c>
      <c r="AL40" s="55">
        <v>0.59</v>
      </c>
      <c r="AM40" s="52">
        <v>0.1</v>
      </c>
      <c r="AN40" s="52">
        <v>4.4</v>
      </c>
      <c r="AO40" s="61">
        <v>1230</v>
      </c>
      <c r="AP40" s="58">
        <v>1.3</v>
      </c>
      <c r="AQ40" s="64">
        <v>-6.7</v>
      </c>
      <c r="AR40" s="90" t="s">
        <v>358</v>
      </c>
    </row>
    <row r="41" spans="3:44" ht="20.25" customHeight="1">
      <c r="C41" s="90" t="s">
        <v>359</v>
      </c>
      <c r="D41" s="63">
        <v>512.942</v>
      </c>
      <c r="E41" s="56">
        <f t="shared" si="6"/>
        <v>0.21</v>
      </c>
      <c r="F41" s="56">
        <v>288.9909</v>
      </c>
      <c r="G41" s="56">
        <f t="shared" si="7"/>
        <v>1.067</v>
      </c>
      <c r="H41" s="56">
        <v>19.2113</v>
      </c>
      <c r="I41" s="56">
        <f t="shared" si="8"/>
        <v>-5.354</v>
      </c>
      <c r="J41" s="56">
        <v>80.6385</v>
      </c>
      <c r="K41" s="56">
        <f t="shared" si="9"/>
        <v>0.845</v>
      </c>
      <c r="L41" s="56">
        <v>33.1646</v>
      </c>
      <c r="M41" s="56">
        <f t="shared" si="10"/>
        <v>-4.118</v>
      </c>
      <c r="N41" s="56">
        <v>-0.6</v>
      </c>
      <c r="O41" s="56">
        <v>506.1651</v>
      </c>
      <c r="P41" s="56">
        <f t="shared" si="11"/>
        <v>-1.093</v>
      </c>
      <c r="Q41" s="56">
        <v>-1.3</v>
      </c>
      <c r="R41" s="51" t="s">
        <v>21</v>
      </c>
      <c r="S41" s="51" t="s">
        <v>21</v>
      </c>
      <c r="T41" s="52">
        <v>-1.8</v>
      </c>
      <c r="U41" s="52">
        <v>-1.9</v>
      </c>
      <c r="V41" s="52">
        <v>-2.8</v>
      </c>
      <c r="W41" s="52">
        <v>-0.4</v>
      </c>
      <c r="X41" s="52">
        <v>-2.2</v>
      </c>
      <c r="Y41" s="52">
        <v>-5.2</v>
      </c>
      <c r="Z41" s="56">
        <v>-0.3</v>
      </c>
      <c r="AA41" s="90" t="s">
        <v>359</v>
      </c>
      <c r="AB41" s="52" t="s">
        <v>21</v>
      </c>
      <c r="AC41" s="52" t="s">
        <v>21</v>
      </c>
      <c r="AD41" s="52">
        <v>5</v>
      </c>
      <c r="AE41" s="52">
        <v>5.2</v>
      </c>
      <c r="AF41" s="52">
        <v>4.8</v>
      </c>
      <c r="AG41" s="52">
        <v>9.6</v>
      </c>
      <c r="AH41" s="52">
        <v>10.4</v>
      </c>
      <c r="AI41" s="52">
        <v>8.7</v>
      </c>
      <c r="AJ41" s="88">
        <v>340</v>
      </c>
      <c r="AK41" s="88">
        <v>5369</v>
      </c>
      <c r="AL41" s="55">
        <v>0.59</v>
      </c>
      <c r="AM41" s="52">
        <v>-1.6</v>
      </c>
      <c r="AN41" s="52">
        <v>-4.1</v>
      </c>
      <c r="AO41" s="61">
        <v>1174</v>
      </c>
      <c r="AP41" s="58">
        <v>-4.6</v>
      </c>
      <c r="AQ41" s="153" t="s">
        <v>140</v>
      </c>
      <c r="AR41" s="90" t="s">
        <v>359</v>
      </c>
    </row>
    <row r="42" spans="3:44" ht="20.25" customHeight="1">
      <c r="C42" s="90" t="s">
        <v>360</v>
      </c>
      <c r="D42" s="63">
        <v>511.4009</v>
      </c>
      <c r="E42" s="56">
        <f t="shared" si="6"/>
        <v>-0.3</v>
      </c>
      <c r="F42" s="56">
        <v>290.5728</v>
      </c>
      <c r="G42" s="56">
        <f t="shared" si="7"/>
        <v>0.547</v>
      </c>
      <c r="H42" s="56">
        <v>18.4074</v>
      </c>
      <c r="I42" s="56">
        <f t="shared" si="8"/>
        <v>-4.185</v>
      </c>
      <c r="J42" s="56">
        <v>75.2203</v>
      </c>
      <c r="K42" s="56">
        <f t="shared" si="9"/>
        <v>-6.719</v>
      </c>
      <c r="L42" s="56">
        <v>31.7478</v>
      </c>
      <c r="M42" s="56">
        <f t="shared" si="10"/>
        <v>-4.272</v>
      </c>
      <c r="N42" s="56">
        <v>0.6</v>
      </c>
      <c r="O42" s="56">
        <v>498.2084</v>
      </c>
      <c r="P42" s="56">
        <f t="shared" si="11"/>
        <v>-1.572</v>
      </c>
      <c r="Q42" s="56">
        <v>-1.3</v>
      </c>
      <c r="R42" s="51" t="s">
        <v>21</v>
      </c>
      <c r="S42" s="51" t="s">
        <v>21</v>
      </c>
      <c r="T42" s="52">
        <v>0.3</v>
      </c>
      <c r="U42" s="52">
        <v>-3.9</v>
      </c>
      <c r="V42" s="52">
        <v>-2.7</v>
      </c>
      <c r="W42" s="52">
        <v>-2.3</v>
      </c>
      <c r="X42" s="52">
        <v>-9.7</v>
      </c>
      <c r="Y42" s="52">
        <v>-2.1</v>
      </c>
      <c r="Z42" s="56">
        <v>0</v>
      </c>
      <c r="AA42" s="90" t="s">
        <v>360</v>
      </c>
      <c r="AB42" s="52" t="s">
        <v>21</v>
      </c>
      <c r="AC42" s="52" t="s">
        <v>21</v>
      </c>
      <c r="AD42" s="52">
        <v>5.4</v>
      </c>
      <c r="AE42" s="52">
        <v>5.5</v>
      </c>
      <c r="AF42" s="52">
        <v>5.1</v>
      </c>
      <c r="AG42" s="52">
        <v>9.9</v>
      </c>
      <c r="AH42" s="52">
        <v>11.1</v>
      </c>
      <c r="AI42" s="52">
        <v>8.7</v>
      </c>
      <c r="AJ42" s="88">
        <v>359</v>
      </c>
      <c r="AK42" s="88">
        <v>5331</v>
      </c>
      <c r="AL42" s="55">
        <v>0.54</v>
      </c>
      <c r="AM42" s="52">
        <v>-2.9</v>
      </c>
      <c r="AN42" s="52">
        <v>1.1</v>
      </c>
      <c r="AO42" s="61">
        <v>1151</v>
      </c>
      <c r="AP42" s="58">
        <v>-1.9</v>
      </c>
      <c r="AQ42" s="64">
        <v>-5.6</v>
      </c>
      <c r="AR42" s="90" t="s">
        <v>360</v>
      </c>
    </row>
    <row r="43" spans="3:44" ht="20.25" customHeight="1">
      <c r="C43" s="90" t="s">
        <v>361</v>
      </c>
      <c r="D43" s="63">
        <v>518.3517</v>
      </c>
      <c r="E43" s="56">
        <f t="shared" si="6"/>
        <v>1.359</v>
      </c>
      <c r="F43" s="56">
        <v>291.2476</v>
      </c>
      <c r="G43" s="56">
        <f t="shared" si="7"/>
        <v>0.232</v>
      </c>
      <c r="H43" s="56">
        <v>18.2022</v>
      </c>
      <c r="I43" s="56">
        <f t="shared" si="8"/>
        <v>-1.115</v>
      </c>
      <c r="J43" s="56">
        <v>79.9408</v>
      </c>
      <c r="K43" s="56">
        <f t="shared" si="9"/>
        <v>6.276</v>
      </c>
      <c r="L43" s="56">
        <v>28.3963</v>
      </c>
      <c r="M43" s="56">
        <f t="shared" si="10"/>
        <v>-10.557</v>
      </c>
      <c r="N43" s="56">
        <v>0.6</v>
      </c>
      <c r="O43" s="56">
        <v>497.7979</v>
      </c>
      <c r="P43" s="150">
        <f t="shared" si="11"/>
        <v>-0.082</v>
      </c>
      <c r="Q43" s="56">
        <v>-1.4</v>
      </c>
      <c r="R43" s="51" t="s">
        <v>21</v>
      </c>
      <c r="S43" s="51" t="s">
        <v>21</v>
      </c>
      <c r="T43" s="52">
        <v>-0.8</v>
      </c>
      <c r="U43" s="52">
        <v>-1.9</v>
      </c>
      <c r="V43" s="52">
        <v>-2.8</v>
      </c>
      <c r="W43" s="52">
        <v>-2.8</v>
      </c>
      <c r="X43" s="52">
        <v>0.4</v>
      </c>
      <c r="Y43" s="52">
        <v>-3.2</v>
      </c>
      <c r="Z43" s="52">
        <v>-1.7</v>
      </c>
      <c r="AA43" s="90" t="s">
        <v>361</v>
      </c>
      <c r="AB43" s="52" t="s">
        <v>21</v>
      </c>
      <c r="AC43" s="52" t="s">
        <v>21</v>
      </c>
      <c r="AD43" s="52">
        <v>5.3</v>
      </c>
      <c r="AE43" s="52">
        <v>5.5</v>
      </c>
      <c r="AF43" s="52">
        <v>4.9</v>
      </c>
      <c r="AG43" s="52">
        <v>10.1</v>
      </c>
      <c r="AH43" s="52">
        <v>11.6</v>
      </c>
      <c r="AI43" s="52">
        <v>8.6</v>
      </c>
      <c r="AJ43" s="88">
        <v>350</v>
      </c>
      <c r="AK43" s="88">
        <v>5335</v>
      </c>
      <c r="AL43" s="55">
        <v>0.64</v>
      </c>
      <c r="AM43" s="52">
        <v>-0.7</v>
      </c>
      <c r="AN43" s="52">
        <v>4.6</v>
      </c>
      <c r="AO43" s="61">
        <v>1160</v>
      </c>
      <c r="AP43" s="58">
        <v>0.8</v>
      </c>
      <c r="AQ43" s="64">
        <v>-12.9</v>
      </c>
      <c r="AR43" s="90" t="s">
        <v>361</v>
      </c>
    </row>
    <row r="44" spans="3:44" ht="20.25" customHeight="1">
      <c r="C44" s="304" t="s">
        <v>406</v>
      </c>
      <c r="D44" s="305">
        <v>532.2894</v>
      </c>
      <c r="E44" s="306">
        <f t="shared" si="6"/>
        <v>2.689</v>
      </c>
      <c r="F44" s="306">
        <v>295.5153</v>
      </c>
      <c r="G44" s="306">
        <f t="shared" si="7"/>
        <v>1.465</v>
      </c>
      <c r="H44" s="306">
        <v>18.5954</v>
      </c>
      <c r="I44" s="306">
        <f t="shared" si="8"/>
        <v>2.16</v>
      </c>
      <c r="J44" s="306">
        <v>84.7292</v>
      </c>
      <c r="K44" s="306">
        <f t="shared" si="9"/>
        <v>5.99</v>
      </c>
      <c r="L44" s="306">
        <v>25.4283</v>
      </c>
      <c r="M44" s="306">
        <f t="shared" si="10"/>
        <v>-10.452</v>
      </c>
      <c r="N44" s="306">
        <v>0.8</v>
      </c>
      <c r="O44" s="306">
        <v>505.1478</v>
      </c>
      <c r="P44" s="315">
        <f t="shared" si="11"/>
        <v>1.476</v>
      </c>
      <c r="Q44" s="306">
        <v>-1.2</v>
      </c>
      <c r="R44" s="307" t="s">
        <v>21</v>
      </c>
      <c r="S44" s="307" t="s">
        <v>21</v>
      </c>
      <c r="T44" s="308">
        <v>0.5</v>
      </c>
      <c r="U44" s="308">
        <v>-0.6</v>
      </c>
      <c r="V44" s="308">
        <v>-2.9</v>
      </c>
      <c r="W44" s="308">
        <v>-2.8</v>
      </c>
      <c r="X44" s="308">
        <v>-1.2</v>
      </c>
      <c r="Y44" s="308">
        <v>-3.5</v>
      </c>
      <c r="Z44" s="308">
        <v>1.1</v>
      </c>
      <c r="AA44" s="304" t="s">
        <v>420</v>
      </c>
      <c r="AB44" s="308" t="s">
        <v>21</v>
      </c>
      <c r="AC44" s="308" t="s">
        <v>21</v>
      </c>
      <c r="AD44" s="308">
        <v>4.7</v>
      </c>
      <c r="AE44" s="308">
        <v>4.9</v>
      </c>
      <c r="AF44" s="308">
        <v>4.4</v>
      </c>
      <c r="AG44" s="308">
        <v>9.5</v>
      </c>
      <c r="AH44" s="308">
        <v>10.9</v>
      </c>
      <c r="AI44" s="308">
        <v>8.3</v>
      </c>
      <c r="AJ44" s="310">
        <v>313</v>
      </c>
      <c r="AK44" s="310">
        <v>5355</v>
      </c>
      <c r="AL44" s="311">
        <v>0.83</v>
      </c>
      <c r="AM44" s="308">
        <v>-0.7</v>
      </c>
      <c r="AN44" s="308">
        <v>3.3</v>
      </c>
      <c r="AO44" s="312">
        <v>1190</v>
      </c>
      <c r="AP44" s="313">
        <v>2.5</v>
      </c>
      <c r="AQ44" s="314">
        <v>-14.7</v>
      </c>
      <c r="AR44" s="304" t="s">
        <v>406</v>
      </c>
    </row>
    <row r="45" spans="1:44" ht="9.75" customHeight="1">
      <c r="A45" s="2"/>
      <c r="C45" s="90"/>
      <c r="D45" s="66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90"/>
      <c r="AB45" s="52"/>
      <c r="AC45" s="52"/>
      <c r="AD45" s="52"/>
      <c r="AE45" s="52"/>
      <c r="AF45" s="52"/>
      <c r="AG45" s="52"/>
      <c r="AH45" s="52"/>
      <c r="AI45" s="52"/>
      <c r="AJ45" s="88"/>
      <c r="AK45" s="88"/>
      <c r="AL45" s="55"/>
      <c r="AM45" s="52"/>
      <c r="AN45" s="52"/>
      <c r="AO45" s="61"/>
      <c r="AP45" s="58"/>
      <c r="AQ45" s="67"/>
      <c r="AR45" s="90"/>
    </row>
    <row r="46" spans="1:46" ht="20.25" customHeight="1" hidden="1">
      <c r="A46" s="240"/>
      <c r="C46" s="91" t="s">
        <v>81</v>
      </c>
      <c r="D46" s="63">
        <v>505.898</v>
      </c>
      <c r="E46" s="56">
        <v>-0.5</v>
      </c>
      <c r="F46" s="56">
        <v>289.2625</v>
      </c>
      <c r="G46" s="56">
        <v>-0.3</v>
      </c>
      <c r="H46" s="56">
        <v>18.4206</v>
      </c>
      <c r="I46" s="56">
        <v>-2.2</v>
      </c>
      <c r="J46" s="56">
        <v>74.9377</v>
      </c>
      <c r="K46" s="56">
        <v>-2</v>
      </c>
      <c r="L46" s="56">
        <v>32.7559</v>
      </c>
      <c r="M46" s="56">
        <v>2</v>
      </c>
      <c r="N46" s="56">
        <v>0.4</v>
      </c>
      <c r="O46" s="56">
        <v>497.0533</v>
      </c>
      <c r="P46" s="52">
        <v>-0.3</v>
      </c>
      <c r="Q46" s="56">
        <v>-1.2</v>
      </c>
      <c r="R46" s="51" t="s">
        <v>21</v>
      </c>
      <c r="S46" s="51" t="s">
        <v>21</v>
      </c>
      <c r="T46" s="52">
        <v>-1.3</v>
      </c>
      <c r="U46" s="52">
        <v>-5</v>
      </c>
      <c r="V46" s="52">
        <v>-2</v>
      </c>
      <c r="W46" s="52">
        <v>-1.4</v>
      </c>
      <c r="X46" s="52">
        <v>-11.4</v>
      </c>
      <c r="Y46" s="52">
        <v>-2.6</v>
      </c>
      <c r="Z46" s="52"/>
      <c r="AA46" s="91" t="s">
        <v>81</v>
      </c>
      <c r="AB46" s="52">
        <v>36.3</v>
      </c>
      <c r="AC46" s="52" t="s">
        <v>21</v>
      </c>
      <c r="AD46" s="52">
        <v>5.3</v>
      </c>
      <c r="AE46" s="52">
        <v>5.4</v>
      </c>
      <c r="AF46" s="52">
        <v>5.1</v>
      </c>
      <c r="AG46" s="52">
        <v>10.9</v>
      </c>
      <c r="AH46" s="52">
        <v>12.3</v>
      </c>
      <c r="AI46" s="52">
        <v>9.4</v>
      </c>
      <c r="AJ46" s="88">
        <v>356</v>
      </c>
      <c r="AK46" s="88">
        <v>5333</v>
      </c>
      <c r="AL46" s="55">
        <v>0.51</v>
      </c>
      <c r="AM46" s="52">
        <v>-2.5</v>
      </c>
      <c r="AN46" s="52">
        <v>-4.7</v>
      </c>
      <c r="AO46" s="61">
        <v>1169</v>
      </c>
      <c r="AP46" s="58">
        <v>-0.2650057584826868</v>
      </c>
      <c r="AQ46" s="64">
        <v>-6.8</v>
      </c>
      <c r="AR46" s="91" t="s">
        <v>81</v>
      </c>
      <c r="AT46" s="3"/>
    </row>
    <row r="47" spans="1:46" ht="20.25" customHeight="1" hidden="1">
      <c r="A47" s="240"/>
      <c r="C47" s="91" t="s">
        <v>159</v>
      </c>
      <c r="D47" s="63">
        <v>511.9281</v>
      </c>
      <c r="E47" s="56">
        <f>ROUND(D47/D46*100-100,4)</f>
        <v>1.192</v>
      </c>
      <c r="F47" s="56">
        <v>290.7683</v>
      </c>
      <c r="G47" s="56">
        <f aca="true" t="shared" si="12" ref="G47:G58">ROUND(F47/F46*100-100,3)</f>
        <v>0.521</v>
      </c>
      <c r="H47" s="56">
        <v>18.6044</v>
      </c>
      <c r="I47" s="56">
        <f aca="true" t="shared" si="13" ref="I47:I58">ROUND(H47/H46*100-100,3)</f>
        <v>0.998</v>
      </c>
      <c r="J47" s="56">
        <v>74.3223</v>
      </c>
      <c r="K47" s="56">
        <f aca="true" t="shared" si="14" ref="K47:K58">ROUND(J47/J46*100-100,3)</f>
        <v>-0.821</v>
      </c>
      <c r="L47" s="56">
        <v>32.0222</v>
      </c>
      <c r="M47" s="56">
        <f aca="true" t="shared" si="15" ref="M47:M58">ROUND(L47/L46*100-100,3)</f>
        <v>-2.24</v>
      </c>
      <c r="N47" s="56">
        <v>0.4</v>
      </c>
      <c r="O47" s="56">
        <v>498.0937</v>
      </c>
      <c r="P47" s="107">
        <f>ROUND(O47/O46*100-100,3)</f>
        <v>0.209</v>
      </c>
      <c r="Q47" s="56">
        <v>-1.3</v>
      </c>
      <c r="R47" s="51" t="s">
        <v>21</v>
      </c>
      <c r="S47" s="51" t="s">
        <v>21</v>
      </c>
      <c r="T47" s="52">
        <v>1.1</v>
      </c>
      <c r="U47" s="52">
        <v>-3.7</v>
      </c>
      <c r="V47" s="52">
        <v>-2.4</v>
      </c>
      <c r="W47" s="52">
        <v>-1.9</v>
      </c>
      <c r="X47" s="52">
        <v>-9.8</v>
      </c>
      <c r="Y47" s="52">
        <v>-0.6</v>
      </c>
      <c r="Z47" s="52"/>
      <c r="AA47" s="91" t="s">
        <v>159</v>
      </c>
      <c r="AB47" s="52">
        <v>38</v>
      </c>
      <c r="AC47" s="52" t="s">
        <v>21</v>
      </c>
      <c r="AD47" s="52">
        <v>5.4</v>
      </c>
      <c r="AE47" s="52">
        <v>5.5</v>
      </c>
      <c r="AF47" s="52">
        <v>5.2</v>
      </c>
      <c r="AG47" s="52">
        <v>10.5</v>
      </c>
      <c r="AH47" s="52">
        <v>11.3</v>
      </c>
      <c r="AI47" s="52">
        <v>9.8</v>
      </c>
      <c r="AJ47" s="88">
        <v>359</v>
      </c>
      <c r="AK47" s="88">
        <v>5319</v>
      </c>
      <c r="AL47" s="55">
        <v>0.52</v>
      </c>
      <c r="AM47" s="52">
        <v>-3.2</v>
      </c>
      <c r="AN47" s="52">
        <v>-0.7</v>
      </c>
      <c r="AO47" s="61">
        <v>1168</v>
      </c>
      <c r="AP47" s="58">
        <v>1.8480001594822113</v>
      </c>
      <c r="AQ47" s="64">
        <v>-4.1</v>
      </c>
      <c r="AR47" s="91" t="s">
        <v>159</v>
      </c>
      <c r="AT47" s="3"/>
    </row>
    <row r="48" spans="1:46" ht="20.25" customHeight="1" hidden="1">
      <c r="A48" s="240"/>
      <c r="C48" s="91" t="s">
        <v>168</v>
      </c>
      <c r="D48" s="248">
        <v>514.2293</v>
      </c>
      <c r="E48" s="56">
        <f aca="true" t="shared" si="16" ref="E48:E58">ROUND(D48/D47*100-100,4)</f>
        <v>0.4495</v>
      </c>
      <c r="F48" s="248">
        <v>292.8505</v>
      </c>
      <c r="G48" s="56">
        <f t="shared" si="12"/>
        <v>0.716</v>
      </c>
      <c r="H48" s="248">
        <v>18.3668</v>
      </c>
      <c r="I48" s="56">
        <f t="shared" si="13"/>
        <v>-1.277</v>
      </c>
      <c r="J48" s="248">
        <v>74.9979</v>
      </c>
      <c r="K48" s="56">
        <f t="shared" si="14"/>
        <v>0.909</v>
      </c>
      <c r="L48" s="248">
        <v>31.5998</v>
      </c>
      <c r="M48" s="56">
        <f t="shared" si="15"/>
        <v>-1.319</v>
      </c>
      <c r="N48" s="56">
        <v>-0.3</v>
      </c>
      <c r="O48" s="248">
        <v>499.136</v>
      </c>
      <c r="P48" s="107">
        <f aca="true" t="shared" si="17" ref="P48:P58">ROUND(O48/O47*100-100,3)</f>
        <v>0.209</v>
      </c>
      <c r="Q48" s="56">
        <v>-1.3</v>
      </c>
      <c r="R48" s="51" t="s">
        <v>21</v>
      </c>
      <c r="S48" s="51" t="s">
        <v>21</v>
      </c>
      <c r="T48" s="52">
        <v>2.2</v>
      </c>
      <c r="U48" s="52">
        <v>-3.9</v>
      </c>
      <c r="V48" s="52">
        <v>-2.8</v>
      </c>
      <c r="W48" s="52">
        <v>-2.7</v>
      </c>
      <c r="X48" s="52">
        <v>-10.7</v>
      </c>
      <c r="Y48" s="52">
        <v>-2.3</v>
      </c>
      <c r="Z48" s="52"/>
      <c r="AA48" s="91" t="s">
        <v>168</v>
      </c>
      <c r="AB48" s="52">
        <v>37.1</v>
      </c>
      <c r="AC48" s="52" t="s">
        <v>21</v>
      </c>
      <c r="AD48" s="52">
        <v>5.4</v>
      </c>
      <c r="AE48" s="52">
        <v>5.66</v>
      </c>
      <c r="AF48" s="52">
        <v>5.1</v>
      </c>
      <c r="AG48" s="52">
        <v>9.8</v>
      </c>
      <c r="AH48" s="52">
        <v>11.1</v>
      </c>
      <c r="AI48" s="52">
        <v>8.6</v>
      </c>
      <c r="AJ48" s="88">
        <v>363</v>
      </c>
      <c r="AK48" s="88">
        <v>5344</v>
      </c>
      <c r="AL48" s="55">
        <v>0.54</v>
      </c>
      <c r="AM48" s="52">
        <v>-3.9</v>
      </c>
      <c r="AN48" s="52">
        <v>3.6</v>
      </c>
      <c r="AO48" s="61">
        <v>1130</v>
      </c>
      <c r="AP48" s="58">
        <v>-6.190167779936644</v>
      </c>
      <c r="AQ48" s="64">
        <v>-4.7</v>
      </c>
      <c r="AR48" s="91" t="s">
        <v>168</v>
      </c>
      <c r="AT48" s="3"/>
    </row>
    <row r="49" spans="1:46" ht="20.25" customHeight="1">
      <c r="A49" s="240"/>
      <c r="C49" s="316" t="s">
        <v>370</v>
      </c>
      <c r="D49" s="317">
        <v>516.223</v>
      </c>
      <c r="E49" s="306">
        <f t="shared" si="16"/>
        <v>0.3877</v>
      </c>
      <c r="F49" s="317">
        <v>291.77</v>
      </c>
      <c r="G49" s="306">
        <f t="shared" si="12"/>
        <v>-0.369</v>
      </c>
      <c r="H49" s="317">
        <v>18.2068</v>
      </c>
      <c r="I49" s="306">
        <f t="shared" si="13"/>
        <v>-0.871</v>
      </c>
      <c r="J49" s="317">
        <v>76.5006</v>
      </c>
      <c r="K49" s="306">
        <f t="shared" si="14"/>
        <v>2.004</v>
      </c>
      <c r="L49" s="317">
        <v>30.895</v>
      </c>
      <c r="M49" s="306">
        <f t="shared" si="15"/>
        <v>-2.23</v>
      </c>
      <c r="N49" s="306">
        <v>0.3</v>
      </c>
      <c r="O49" s="317">
        <v>499.0775</v>
      </c>
      <c r="P49" s="318">
        <f t="shared" si="17"/>
        <v>-0.012</v>
      </c>
      <c r="Q49" s="306">
        <v>-1.3</v>
      </c>
      <c r="R49" s="307" t="s">
        <v>21</v>
      </c>
      <c r="S49" s="307" t="s">
        <v>21</v>
      </c>
      <c r="T49" s="308">
        <v>-1</v>
      </c>
      <c r="U49" s="308">
        <v>-3.3</v>
      </c>
      <c r="V49" s="308">
        <v>-3.2</v>
      </c>
      <c r="W49" s="308">
        <v>-3.1</v>
      </c>
      <c r="X49" s="308">
        <v>-7.1</v>
      </c>
      <c r="Y49" s="308">
        <v>-2.7</v>
      </c>
      <c r="Z49" s="308">
        <v>1.4</v>
      </c>
      <c r="AA49" s="316" t="s">
        <v>369</v>
      </c>
      <c r="AB49" s="308">
        <v>36.4</v>
      </c>
      <c r="AC49" s="308" t="s">
        <v>21</v>
      </c>
      <c r="AD49" s="308">
        <v>5.4</v>
      </c>
      <c r="AE49" s="308">
        <v>5.56</v>
      </c>
      <c r="AF49" s="308">
        <v>5</v>
      </c>
      <c r="AG49" s="308">
        <v>8.4</v>
      </c>
      <c r="AH49" s="308">
        <v>10</v>
      </c>
      <c r="AI49" s="308">
        <v>6.9</v>
      </c>
      <c r="AJ49" s="310">
        <v>357</v>
      </c>
      <c r="AK49" s="310">
        <v>5322</v>
      </c>
      <c r="AL49" s="311">
        <v>0.57</v>
      </c>
      <c r="AM49" s="308">
        <v>-2.2</v>
      </c>
      <c r="AN49" s="308">
        <v>7</v>
      </c>
      <c r="AO49" s="312">
        <v>1141</v>
      </c>
      <c r="AP49" s="313">
        <v>-2.8076719926053073</v>
      </c>
      <c r="AQ49" s="314">
        <v>-6.1</v>
      </c>
      <c r="AR49" s="316" t="s">
        <v>369</v>
      </c>
      <c r="AT49" s="3"/>
    </row>
    <row r="50" spans="1:46" ht="20.25" customHeight="1">
      <c r="A50" s="240"/>
      <c r="C50" s="91" t="s">
        <v>362</v>
      </c>
      <c r="D50" s="248">
        <v>513.7477</v>
      </c>
      <c r="E50" s="56">
        <f t="shared" si="16"/>
        <v>-0.4795</v>
      </c>
      <c r="F50" s="248">
        <v>291.285</v>
      </c>
      <c r="G50" s="56">
        <f t="shared" si="12"/>
        <v>-0.166</v>
      </c>
      <c r="H50" s="248">
        <v>18.0581</v>
      </c>
      <c r="I50" s="56">
        <f t="shared" si="13"/>
        <v>-0.817</v>
      </c>
      <c r="J50" s="248">
        <v>76.4919</v>
      </c>
      <c r="K50" s="56">
        <f t="shared" si="14"/>
        <v>-0.011</v>
      </c>
      <c r="L50" s="248">
        <v>29.804</v>
      </c>
      <c r="M50" s="56">
        <f t="shared" si="15"/>
        <v>-3.531</v>
      </c>
      <c r="N50" s="56">
        <v>0.1</v>
      </c>
      <c r="O50" s="248">
        <v>494.1497</v>
      </c>
      <c r="P50" s="107">
        <f t="shared" si="17"/>
        <v>-0.987</v>
      </c>
      <c r="Q50" s="56">
        <v>-2.2</v>
      </c>
      <c r="R50" s="51" t="s">
        <v>21</v>
      </c>
      <c r="S50" s="51" t="s">
        <v>21</v>
      </c>
      <c r="T50" s="52">
        <v>-1.7</v>
      </c>
      <c r="U50" s="52">
        <v>-1.8</v>
      </c>
      <c r="V50" s="52">
        <v>-2.3</v>
      </c>
      <c r="W50" s="52">
        <v>-2.1</v>
      </c>
      <c r="X50" s="52">
        <v>0.5</v>
      </c>
      <c r="Y50" s="52">
        <v>-1.9</v>
      </c>
      <c r="Z50" s="52">
        <v>4.7</v>
      </c>
      <c r="AA50" s="91" t="s">
        <v>362</v>
      </c>
      <c r="AB50" s="52">
        <v>34.9</v>
      </c>
      <c r="AC50" s="52" t="s">
        <v>21</v>
      </c>
      <c r="AD50" s="52">
        <v>5.4</v>
      </c>
      <c r="AE50" s="52">
        <v>5.61</v>
      </c>
      <c r="AF50" s="52">
        <v>5.05</v>
      </c>
      <c r="AG50" s="52">
        <v>11</v>
      </c>
      <c r="AH50" s="52">
        <v>12</v>
      </c>
      <c r="AI50" s="52">
        <v>9.8</v>
      </c>
      <c r="AJ50" s="88">
        <v>359</v>
      </c>
      <c r="AK50" s="88">
        <v>5333</v>
      </c>
      <c r="AL50" s="55">
        <v>0.59</v>
      </c>
      <c r="AM50" s="52">
        <v>-1</v>
      </c>
      <c r="AN50" s="52">
        <v>6.1</v>
      </c>
      <c r="AO50" s="61">
        <v>1143</v>
      </c>
      <c r="AP50" s="58">
        <v>-2.10984478370519</v>
      </c>
      <c r="AQ50" s="64">
        <v>-9.8</v>
      </c>
      <c r="AR50" s="91" t="s">
        <v>362</v>
      </c>
      <c r="AT50" s="3"/>
    </row>
    <row r="51" spans="1:46" ht="20.25" customHeight="1">
      <c r="A51" s="240"/>
      <c r="C51" s="91" t="s">
        <v>364</v>
      </c>
      <c r="D51" s="248">
        <v>516.4536</v>
      </c>
      <c r="E51" s="56">
        <f t="shared" si="16"/>
        <v>0.5267</v>
      </c>
      <c r="F51" s="248">
        <v>290.4948</v>
      </c>
      <c r="G51" s="56">
        <f t="shared" si="12"/>
        <v>-0.271</v>
      </c>
      <c r="H51" s="248">
        <v>18.0807</v>
      </c>
      <c r="I51" s="56">
        <f t="shared" si="13"/>
        <v>0.125</v>
      </c>
      <c r="J51" s="248">
        <v>79.3976</v>
      </c>
      <c r="K51" s="56">
        <f t="shared" si="14"/>
        <v>3.799</v>
      </c>
      <c r="L51" s="248">
        <v>29.0072</v>
      </c>
      <c r="M51" s="56">
        <f t="shared" si="15"/>
        <v>-2.673</v>
      </c>
      <c r="N51" s="56">
        <v>0.3</v>
      </c>
      <c r="O51" s="248">
        <v>497.4834</v>
      </c>
      <c r="P51" s="107">
        <f t="shared" si="17"/>
        <v>0.675</v>
      </c>
      <c r="Q51" s="56">
        <v>-0.9</v>
      </c>
      <c r="R51" s="51" t="s">
        <v>21</v>
      </c>
      <c r="S51" s="51" t="s">
        <v>21</v>
      </c>
      <c r="T51" s="52">
        <v>-0.3</v>
      </c>
      <c r="U51" s="52">
        <f>97.4-100</f>
        <v>-2.5999999999999943</v>
      </c>
      <c r="V51" s="52">
        <v>-3.2</v>
      </c>
      <c r="W51" s="52">
        <v>-3.4</v>
      </c>
      <c r="X51" s="52">
        <v>0.6</v>
      </c>
      <c r="Y51" s="52">
        <v>-3.2</v>
      </c>
      <c r="Z51" s="52">
        <v>-5.3</v>
      </c>
      <c r="AA51" s="91" t="s">
        <v>363</v>
      </c>
      <c r="AB51" s="52">
        <v>35.9</v>
      </c>
      <c r="AC51" s="52" t="s">
        <v>21</v>
      </c>
      <c r="AD51" s="52">
        <v>5.4</v>
      </c>
      <c r="AE51" s="52">
        <v>5.7</v>
      </c>
      <c r="AF51" s="52">
        <v>4.99</v>
      </c>
      <c r="AG51" s="52">
        <v>11.2</v>
      </c>
      <c r="AH51" s="52">
        <v>12.4</v>
      </c>
      <c r="AI51" s="52">
        <v>10</v>
      </c>
      <c r="AJ51" s="88">
        <v>361</v>
      </c>
      <c r="AK51" s="88">
        <v>5335</v>
      </c>
      <c r="AL51" s="55">
        <v>0.61</v>
      </c>
      <c r="AM51" s="52">
        <v>0.8</v>
      </c>
      <c r="AN51" s="52">
        <v>4.6</v>
      </c>
      <c r="AO51" s="61">
        <v>1193</v>
      </c>
      <c r="AP51" s="58">
        <v>2.215400474984989</v>
      </c>
      <c r="AQ51" s="64">
        <v>-11.9</v>
      </c>
      <c r="AR51" s="91" t="s">
        <v>363</v>
      </c>
      <c r="AT51" s="3"/>
    </row>
    <row r="52" spans="1:46" ht="20.25" customHeight="1">
      <c r="A52" s="240"/>
      <c r="C52" s="91" t="s">
        <v>366</v>
      </c>
      <c r="D52" s="248">
        <v>519.2914</v>
      </c>
      <c r="E52" s="56">
        <f t="shared" si="16"/>
        <v>0.5495</v>
      </c>
      <c r="F52" s="248">
        <v>291.0016</v>
      </c>
      <c r="G52" s="56">
        <f t="shared" si="12"/>
        <v>0.174</v>
      </c>
      <c r="H52" s="248">
        <v>18.4429</v>
      </c>
      <c r="I52" s="56">
        <f t="shared" si="13"/>
        <v>2.003</v>
      </c>
      <c r="J52" s="248">
        <v>79.6671</v>
      </c>
      <c r="K52" s="56">
        <f t="shared" si="14"/>
        <v>0.339</v>
      </c>
      <c r="L52" s="248">
        <v>28.0109</v>
      </c>
      <c r="M52" s="144">
        <f t="shared" si="15"/>
        <v>-3.435</v>
      </c>
      <c r="N52" s="56">
        <v>0.2</v>
      </c>
      <c r="O52" s="248">
        <v>498.6309</v>
      </c>
      <c r="P52" s="107">
        <f t="shared" si="17"/>
        <v>0.231</v>
      </c>
      <c r="Q52" s="56">
        <v>-1</v>
      </c>
      <c r="R52" s="51" t="s">
        <v>21</v>
      </c>
      <c r="S52" s="51" t="s">
        <v>21</v>
      </c>
      <c r="T52" s="52">
        <v>-1.6</v>
      </c>
      <c r="U52" s="52">
        <v>-2.2</v>
      </c>
      <c r="V52" s="52">
        <v>-2.9</v>
      </c>
      <c r="W52" s="52">
        <v>-3.1</v>
      </c>
      <c r="X52" s="52">
        <v>0</v>
      </c>
      <c r="Y52" s="52">
        <v>-4.5</v>
      </c>
      <c r="Z52" s="52">
        <v>-4.1</v>
      </c>
      <c r="AA52" s="91" t="s">
        <v>365</v>
      </c>
      <c r="AB52" s="52">
        <v>39.4</v>
      </c>
      <c r="AC52" s="52" t="s">
        <v>21</v>
      </c>
      <c r="AD52" s="52">
        <v>5.1</v>
      </c>
      <c r="AE52" s="52">
        <v>5.41</v>
      </c>
      <c r="AF52" s="52">
        <v>4.8</v>
      </c>
      <c r="AG52" s="52">
        <v>9.6</v>
      </c>
      <c r="AH52" s="52">
        <v>11.2</v>
      </c>
      <c r="AI52" s="52">
        <v>7.9</v>
      </c>
      <c r="AJ52" s="88">
        <v>343</v>
      </c>
      <c r="AK52" s="88">
        <v>5333</v>
      </c>
      <c r="AL52" s="55">
        <v>0.65</v>
      </c>
      <c r="AM52" s="52">
        <v>-1.6</v>
      </c>
      <c r="AN52" s="52">
        <v>3.6</v>
      </c>
      <c r="AO52" s="61">
        <v>1122</v>
      </c>
      <c r="AP52" s="58">
        <v>-0.5643410639701045</v>
      </c>
      <c r="AQ52" s="64">
        <v>-15.6</v>
      </c>
      <c r="AR52" s="91" t="s">
        <v>365</v>
      </c>
      <c r="AT52" s="3"/>
    </row>
    <row r="53" spans="1:46" ht="20.25" customHeight="1">
      <c r="A53" s="240"/>
      <c r="C53" s="316" t="s">
        <v>80</v>
      </c>
      <c r="D53" s="317">
        <v>527.6605</v>
      </c>
      <c r="E53" s="306">
        <f t="shared" si="16"/>
        <v>1.6116</v>
      </c>
      <c r="F53" s="317">
        <v>294.6744</v>
      </c>
      <c r="G53" s="306">
        <f t="shared" si="12"/>
        <v>1.262</v>
      </c>
      <c r="H53" s="317">
        <v>18.1826</v>
      </c>
      <c r="I53" s="306">
        <f t="shared" si="13"/>
        <v>-1.411</v>
      </c>
      <c r="J53" s="317">
        <v>84.9581</v>
      </c>
      <c r="K53" s="306">
        <f t="shared" si="14"/>
        <v>6.641</v>
      </c>
      <c r="L53" s="317">
        <v>27.023</v>
      </c>
      <c r="M53" s="306">
        <f t="shared" si="15"/>
        <v>-3.527</v>
      </c>
      <c r="N53" s="306">
        <v>0.4</v>
      </c>
      <c r="O53" s="317">
        <v>502.3242</v>
      </c>
      <c r="P53" s="318">
        <f t="shared" si="17"/>
        <v>0.741</v>
      </c>
      <c r="Q53" s="306">
        <v>-1.5</v>
      </c>
      <c r="R53" s="307" t="s">
        <v>21</v>
      </c>
      <c r="S53" s="307" t="s">
        <v>21</v>
      </c>
      <c r="T53" s="308">
        <v>0.2</v>
      </c>
      <c r="U53" s="308">
        <f>98.8-100</f>
        <v>-1.2000000000000028</v>
      </c>
      <c r="V53" s="308">
        <v>-2.7</v>
      </c>
      <c r="W53" s="308">
        <v>-2.5</v>
      </c>
      <c r="X53" s="308">
        <v>0.4</v>
      </c>
      <c r="Y53" s="308">
        <v>-3.2</v>
      </c>
      <c r="Z53" s="308">
        <v>-3.6</v>
      </c>
      <c r="AA53" s="316" t="s">
        <v>373</v>
      </c>
      <c r="AB53" s="308">
        <v>40.5</v>
      </c>
      <c r="AC53" s="308" t="s">
        <v>21</v>
      </c>
      <c r="AD53" s="308">
        <v>5</v>
      </c>
      <c r="AE53" s="308">
        <v>5.2</v>
      </c>
      <c r="AF53" s="308">
        <v>4.8</v>
      </c>
      <c r="AG53" s="308">
        <v>8.7</v>
      </c>
      <c r="AH53" s="308">
        <v>10.3</v>
      </c>
      <c r="AI53" s="308">
        <v>7</v>
      </c>
      <c r="AJ53" s="310">
        <v>337</v>
      </c>
      <c r="AK53" s="310">
        <v>5339</v>
      </c>
      <c r="AL53" s="311">
        <v>0.73</v>
      </c>
      <c r="AM53" s="308">
        <v>-1.3</v>
      </c>
      <c r="AN53" s="308">
        <v>4.3</v>
      </c>
      <c r="AO53" s="312">
        <v>1181</v>
      </c>
      <c r="AP53" s="313">
        <v>3.1866582884703547</v>
      </c>
      <c r="AQ53" s="314">
        <v>-14.5</v>
      </c>
      <c r="AR53" s="316" t="s">
        <v>373</v>
      </c>
      <c r="AT53" s="3"/>
    </row>
    <row r="54" spans="1:46" ht="20.25" customHeight="1">
      <c r="A54" s="240"/>
      <c r="C54" s="91" t="s">
        <v>371</v>
      </c>
      <c r="D54" s="248">
        <v>535.0149</v>
      </c>
      <c r="E54" s="56">
        <f t="shared" si="16"/>
        <v>1.3938</v>
      </c>
      <c r="F54" s="248">
        <v>296.5084</v>
      </c>
      <c r="G54" s="56">
        <f t="shared" si="12"/>
        <v>0.622</v>
      </c>
      <c r="H54" s="248">
        <v>18.3247</v>
      </c>
      <c r="I54" s="56">
        <f t="shared" si="13"/>
        <v>0.782</v>
      </c>
      <c r="J54" s="248">
        <v>82.9072</v>
      </c>
      <c r="K54" s="56">
        <f t="shared" si="14"/>
        <v>-2.414</v>
      </c>
      <c r="L54" s="248">
        <v>29.3529</v>
      </c>
      <c r="M54" s="56">
        <f t="shared" si="15"/>
        <v>8.622</v>
      </c>
      <c r="N54" s="56">
        <v>0.3</v>
      </c>
      <c r="O54" s="248">
        <v>507.8418</v>
      </c>
      <c r="P54" s="107">
        <f t="shared" si="17"/>
        <v>1.098</v>
      </c>
      <c r="Q54" s="56">
        <v>-1.2</v>
      </c>
      <c r="R54" s="51" t="s">
        <v>21</v>
      </c>
      <c r="S54" s="51" t="s">
        <v>21</v>
      </c>
      <c r="T54" s="52">
        <v>2.1</v>
      </c>
      <c r="U54" s="52">
        <v>0.2</v>
      </c>
      <c r="V54" s="52">
        <v>-0.8</v>
      </c>
      <c r="W54" s="52">
        <v>-1.1</v>
      </c>
      <c r="X54" s="52">
        <v>1.1</v>
      </c>
      <c r="Y54" s="52">
        <v>-1.7</v>
      </c>
      <c r="Z54" s="52">
        <v>1.8</v>
      </c>
      <c r="AA54" s="91" t="s">
        <v>371</v>
      </c>
      <c r="AB54" s="52">
        <v>43</v>
      </c>
      <c r="AC54" s="52" t="s">
        <v>21</v>
      </c>
      <c r="AD54" s="52">
        <v>4.9</v>
      </c>
      <c r="AE54" s="52">
        <v>5.2</v>
      </c>
      <c r="AF54" s="52">
        <v>4.5</v>
      </c>
      <c r="AG54" s="52">
        <v>10.43</v>
      </c>
      <c r="AH54" s="52">
        <v>11.7</v>
      </c>
      <c r="AI54" s="52">
        <v>9.03</v>
      </c>
      <c r="AJ54" s="88">
        <v>325</v>
      </c>
      <c r="AK54" s="88">
        <v>5353</v>
      </c>
      <c r="AL54" s="55">
        <v>0.76</v>
      </c>
      <c r="AM54" s="52">
        <v>-1.7</v>
      </c>
      <c r="AN54" s="52">
        <v>4.4</v>
      </c>
      <c r="AO54" s="61">
        <v>1203</v>
      </c>
      <c r="AP54" s="58">
        <v>5.352197138866742</v>
      </c>
      <c r="AQ54" s="64">
        <v>-13.9</v>
      </c>
      <c r="AR54" s="91" t="s">
        <v>371</v>
      </c>
      <c r="AT54" s="3"/>
    </row>
    <row r="55" spans="1:46" ht="20.25" customHeight="1">
      <c r="A55" s="240"/>
      <c r="C55" s="91" t="s">
        <v>364</v>
      </c>
      <c r="D55" s="248">
        <v>532.3875</v>
      </c>
      <c r="E55" s="56">
        <f t="shared" si="16"/>
        <v>-0.4911</v>
      </c>
      <c r="F55" s="248">
        <v>296.4239</v>
      </c>
      <c r="G55" s="56">
        <f t="shared" si="12"/>
        <v>-0.028</v>
      </c>
      <c r="H55" s="248">
        <v>18.5925</v>
      </c>
      <c r="I55" s="56">
        <f t="shared" si="13"/>
        <v>1.461</v>
      </c>
      <c r="J55" s="248">
        <v>84.6967</v>
      </c>
      <c r="K55" s="56">
        <f t="shared" si="14"/>
        <v>2.158</v>
      </c>
      <c r="L55" s="248">
        <v>24.5835</v>
      </c>
      <c r="M55" s="56">
        <f t="shared" si="15"/>
        <v>-16.248</v>
      </c>
      <c r="N55" s="56">
        <v>0.1</v>
      </c>
      <c r="O55" s="248">
        <v>504.189</v>
      </c>
      <c r="P55" s="107">
        <f t="shared" si="17"/>
        <v>-0.719</v>
      </c>
      <c r="Q55" s="56">
        <v>-1.8</v>
      </c>
      <c r="R55" s="51" t="s">
        <v>21</v>
      </c>
      <c r="S55" s="51" t="s">
        <v>21</v>
      </c>
      <c r="T55" s="52">
        <v>2.3</v>
      </c>
      <c r="U55" s="52">
        <v>-1.9</v>
      </c>
      <c r="V55" s="52">
        <v>-3.1</v>
      </c>
      <c r="W55" s="52">
        <v>-3</v>
      </c>
      <c r="X55" s="52">
        <v>-1.7</v>
      </c>
      <c r="Y55" s="52">
        <v>-4</v>
      </c>
      <c r="Z55" s="52">
        <v>-3.3</v>
      </c>
      <c r="AA55" s="91" t="s">
        <v>363</v>
      </c>
      <c r="AB55" s="52">
        <v>43.7</v>
      </c>
      <c r="AC55" s="52" t="s">
        <v>21</v>
      </c>
      <c r="AD55" s="52">
        <v>4.6</v>
      </c>
      <c r="AE55" s="52">
        <v>4.9</v>
      </c>
      <c r="AF55" s="52">
        <v>4.4</v>
      </c>
      <c r="AG55" s="52">
        <v>10</v>
      </c>
      <c r="AH55" s="52">
        <v>11.4</v>
      </c>
      <c r="AI55" s="52">
        <v>8.4</v>
      </c>
      <c r="AJ55" s="88">
        <v>310</v>
      </c>
      <c r="AK55" s="88">
        <v>5371</v>
      </c>
      <c r="AL55" s="55">
        <v>0.8</v>
      </c>
      <c r="AM55" s="52">
        <v>-1</v>
      </c>
      <c r="AN55" s="52">
        <v>3.7</v>
      </c>
      <c r="AO55" s="61">
        <v>1147</v>
      </c>
      <c r="AP55" s="58">
        <v>-3.7270966115272586</v>
      </c>
      <c r="AQ55" s="64">
        <v>-18</v>
      </c>
      <c r="AR55" s="91" t="s">
        <v>363</v>
      </c>
      <c r="AT55" s="3"/>
    </row>
    <row r="56" spans="1:46" ht="20.25" customHeight="1">
      <c r="A56" s="240"/>
      <c r="C56" s="91" t="s">
        <v>366</v>
      </c>
      <c r="D56" s="248">
        <v>531.7133</v>
      </c>
      <c r="E56" s="56">
        <f t="shared" si="16"/>
        <v>-0.1266</v>
      </c>
      <c r="F56" s="248">
        <v>296.2247</v>
      </c>
      <c r="G56" s="56">
        <f t="shared" si="12"/>
        <v>-0.067</v>
      </c>
      <c r="H56" s="248">
        <v>18.6864</v>
      </c>
      <c r="I56" s="56">
        <f t="shared" si="13"/>
        <v>0.505</v>
      </c>
      <c r="J56" s="248">
        <v>85.3339</v>
      </c>
      <c r="K56" s="56">
        <f t="shared" si="14"/>
        <v>0.752</v>
      </c>
      <c r="L56" s="248">
        <v>23.863</v>
      </c>
      <c r="M56" s="56">
        <f t="shared" si="15"/>
        <v>-2.931</v>
      </c>
      <c r="N56" s="56">
        <v>-0.1</v>
      </c>
      <c r="O56" s="248">
        <v>503.6318</v>
      </c>
      <c r="P56" s="107">
        <f t="shared" si="17"/>
        <v>-0.111</v>
      </c>
      <c r="Q56" s="56">
        <v>-1.3</v>
      </c>
      <c r="R56" s="51" t="s">
        <v>21</v>
      </c>
      <c r="S56" s="51" t="s">
        <v>21</v>
      </c>
      <c r="T56" s="52">
        <v>0.2</v>
      </c>
      <c r="U56" s="52">
        <v>-0.3</v>
      </c>
      <c r="V56" s="52">
        <v>-3.6</v>
      </c>
      <c r="W56" s="52">
        <v>-3.3</v>
      </c>
      <c r="X56" s="52">
        <v>-1.4</v>
      </c>
      <c r="Y56" s="52">
        <v>-3.4</v>
      </c>
      <c r="Z56" s="52">
        <v>2.3</v>
      </c>
      <c r="AA56" s="91" t="s">
        <v>365</v>
      </c>
      <c r="AB56" s="52">
        <v>45.4</v>
      </c>
      <c r="AC56" s="52" t="s">
        <v>21</v>
      </c>
      <c r="AD56" s="52">
        <v>4.8</v>
      </c>
      <c r="AE56" s="52">
        <v>5</v>
      </c>
      <c r="AF56" s="52">
        <v>4.4</v>
      </c>
      <c r="AG56" s="52">
        <v>9.46</v>
      </c>
      <c r="AH56" s="52">
        <v>11</v>
      </c>
      <c r="AI56" s="52">
        <v>7.83</v>
      </c>
      <c r="AJ56" s="88">
        <v>316</v>
      </c>
      <c r="AK56" s="88">
        <v>5352</v>
      </c>
      <c r="AL56" s="55">
        <v>0.85</v>
      </c>
      <c r="AM56" s="52">
        <v>-0.4</v>
      </c>
      <c r="AN56" s="52">
        <v>3.7</v>
      </c>
      <c r="AO56" s="61">
        <v>1228</v>
      </c>
      <c r="AP56" s="58">
        <v>9.437188463969775</v>
      </c>
      <c r="AQ56" s="64">
        <v>-16.3</v>
      </c>
      <c r="AR56" s="91" t="s">
        <v>365</v>
      </c>
      <c r="AT56" s="3"/>
    </row>
    <row r="57" spans="1:46" ht="20.25" customHeight="1">
      <c r="A57" s="240"/>
      <c r="C57" s="316" t="s">
        <v>80</v>
      </c>
      <c r="D57" s="317">
        <v>532.2732</v>
      </c>
      <c r="E57" s="306">
        <f t="shared" si="16"/>
        <v>0.1053</v>
      </c>
      <c r="F57" s="317">
        <v>295.4133</v>
      </c>
      <c r="G57" s="306">
        <f t="shared" si="12"/>
        <v>-0.274</v>
      </c>
      <c r="H57" s="317">
        <v>18.7498</v>
      </c>
      <c r="I57" s="306">
        <f t="shared" si="13"/>
        <v>0.339</v>
      </c>
      <c r="J57" s="317">
        <v>85.5529</v>
      </c>
      <c r="K57" s="306">
        <f t="shared" si="14"/>
        <v>0.257</v>
      </c>
      <c r="L57" s="317">
        <v>23.7859</v>
      </c>
      <c r="M57" s="306">
        <f t="shared" si="15"/>
        <v>-0.323</v>
      </c>
      <c r="N57" s="306">
        <v>-0.1</v>
      </c>
      <c r="O57" s="317">
        <v>504.7456</v>
      </c>
      <c r="P57" s="318">
        <f t="shared" si="17"/>
        <v>0.221</v>
      </c>
      <c r="Q57" s="306">
        <v>-0.4</v>
      </c>
      <c r="R57" s="307" t="s">
        <v>21</v>
      </c>
      <c r="S57" s="307" t="s">
        <v>21</v>
      </c>
      <c r="T57" s="308">
        <v>-2.4</v>
      </c>
      <c r="U57" s="308">
        <v>-0.5</v>
      </c>
      <c r="V57" s="308">
        <v>-3.8</v>
      </c>
      <c r="W57" s="308">
        <v>-3.6</v>
      </c>
      <c r="X57" s="308">
        <v>-2.6</v>
      </c>
      <c r="Y57" s="308">
        <v>-4.8</v>
      </c>
      <c r="Z57" s="308">
        <v>3.2</v>
      </c>
      <c r="AA57" s="316" t="s">
        <v>373</v>
      </c>
      <c r="AB57" s="308">
        <v>45.5</v>
      </c>
      <c r="AC57" s="308" t="s">
        <v>21</v>
      </c>
      <c r="AD57" s="308">
        <v>4.6</v>
      </c>
      <c r="AE57" s="308">
        <v>4.7</v>
      </c>
      <c r="AF57" s="308">
        <v>4.3</v>
      </c>
      <c r="AG57" s="308">
        <v>8.2</v>
      </c>
      <c r="AH57" s="308">
        <v>9</v>
      </c>
      <c r="AI57" s="308">
        <v>7.2</v>
      </c>
      <c r="AJ57" s="310">
        <v>301</v>
      </c>
      <c r="AK57" s="310">
        <v>5346</v>
      </c>
      <c r="AL57" s="311">
        <v>0.9</v>
      </c>
      <c r="AM57" s="308">
        <v>0</v>
      </c>
      <c r="AN57" s="308">
        <v>1.6</v>
      </c>
      <c r="AO57" s="312">
        <v>1183</v>
      </c>
      <c r="AP57" s="313">
        <v>-0.07965845614012323</v>
      </c>
      <c r="AQ57" s="314">
        <v>-12.2</v>
      </c>
      <c r="AR57" s="316" t="s">
        <v>373</v>
      </c>
      <c r="AT57" s="3"/>
    </row>
    <row r="58" spans="1:46" ht="20.25" customHeight="1">
      <c r="A58" s="240"/>
      <c r="C58" s="91" t="s">
        <v>372</v>
      </c>
      <c r="D58" s="248">
        <v>540.4578</v>
      </c>
      <c r="E58" s="56">
        <f t="shared" si="16"/>
        <v>1.5377</v>
      </c>
      <c r="F58" s="248">
        <v>299.0654</v>
      </c>
      <c r="G58" s="56">
        <f t="shared" si="12"/>
        <v>1.236</v>
      </c>
      <c r="H58" s="248">
        <v>18.5539</v>
      </c>
      <c r="I58" s="56">
        <f t="shared" si="13"/>
        <v>-1.045</v>
      </c>
      <c r="J58" s="248">
        <v>88.1051</v>
      </c>
      <c r="K58" s="56">
        <f t="shared" si="14"/>
        <v>2.983</v>
      </c>
      <c r="L58" s="248">
        <v>23.7134</v>
      </c>
      <c r="M58" s="56">
        <f t="shared" si="15"/>
        <v>-0.305</v>
      </c>
      <c r="N58" s="56">
        <v>0</v>
      </c>
      <c r="O58" s="248">
        <v>508.6768</v>
      </c>
      <c r="P58" s="107">
        <f t="shared" si="17"/>
        <v>0.779</v>
      </c>
      <c r="Q58" s="56">
        <v>-1</v>
      </c>
      <c r="R58" s="51"/>
      <c r="S58" s="51"/>
      <c r="T58" s="52">
        <v>-0.9</v>
      </c>
      <c r="U58" s="52">
        <v>0</v>
      </c>
      <c r="V58" s="52">
        <v>-3</v>
      </c>
      <c r="W58" s="52">
        <v>-2.7</v>
      </c>
      <c r="X58" s="52">
        <v>-2.6</v>
      </c>
      <c r="Y58" s="52">
        <v>-4.7</v>
      </c>
      <c r="Z58" s="52">
        <v>-1.3</v>
      </c>
      <c r="AA58" s="91" t="s">
        <v>372</v>
      </c>
      <c r="AB58" s="52">
        <v>45.6</v>
      </c>
      <c r="AC58" s="52" t="s">
        <v>20</v>
      </c>
      <c r="AD58" s="52">
        <v>4.6</v>
      </c>
      <c r="AE58" s="52">
        <v>4.8</v>
      </c>
      <c r="AF58" s="52">
        <v>4.2</v>
      </c>
      <c r="AG58" s="52">
        <v>9.1</v>
      </c>
      <c r="AH58" s="52">
        <v>10.8</v>
      </c>
      <c r="AI58" s="52">
        <v>7.4</v>
      </c>
      <c r="AJ58" s="88">
        <v>303</v>
      </c>
      <c r="AK58" s="88">
        <v>5353</v>
      </c>
      <c r="AL58" s="55">
        <v>0.91</v>
      </c>
      <c r="AM58" s="52">
        <v>0</v>
      </c>
      <c r="AN58" s="52">
        <v>0.4</v>
      </c>
      <c r="AO58" s="61">
        <v>1221</v>
      </c>
      <c r="AP58" s="58">
        <v>1.5</v>
      </c>
      <c r="AQ58" s="64">
        <v>-10.7</v>
      </c>
      <c r="AR58" s="91" t="s">
        <v>372</v>
      </c>
      <c r="AT58" s="3"/>
    </row>
    <row r="59" spans="1:46" ht="20.25" customHeight="1">
      <c r="A59" s="240"/>
      <c r="C59" s="91" t="s">
        <v>364</v>
      </c>
      <c r="D59" s="248">
        <v>544.7988</v>
      </c>
      <c r="E59" s="56">
        <f>ROUND(D59/D57*100-100,4)</f>
        <v>2.3532</v>
      </c>
      <c r="F59" s="248">
        <v>301.0433</v>
      </c>
      <c r="G59" s="56">
        <f>ROUND(F59/F57*100-100,3)</f>
        <v>1.906</v>
      </c>
      <c r="H59" s="248">
        <v>18.1566</v>
      </c>
      <c r="I59" s="56">
        <f>ROUND(H59/H57*100-100,3)</f>
        <v>-3.164</v>
      </c>
      <c r="J59" s="248">
        <v>91.0972</v>
      </c>
      <c r="K59" s="56">
        <v>2.2</v>
      </c>
      <c r="L59" s="248">
        <v>23.263</v>
      </c>
      <c r="M59" s="56">
        <f>ROUND(L59/L57*100-100,3)</f>
        <v>-2.198</v>
      </c>
      <c r="N59" s="56">
        <v>0.2</v>
      </c>
      <c r="O59" s="248">
        <v>511.2676</v>
      </c>
      <c r="P59" s="107">
        <f>ROUND(O59/O57*100-100,3)</f>
        <v>1.292</v>
      </c>
      <c r="Q59" s="56">
        <v>-0.9</v>
      </c>
      <c r="R59" s="51"/>
      <c r="S59" s="51"/>
      <c r="T59" s="52">
        <v>-1.7</v>
      </c>
      <c r="U59" s="52">
        <v>3.2</v>
      </c>
      <c r="V59" s="52">
        <v>-0.6</v>
      </c>
      <c r="W59" s="52">
        <v>0.1</v>
      </c>
      <c r="X59" s="52">
        <v>-0.3</v>
      </c>
      <c r="Y59" s="52">
        <v>-2.6</v>
      </c>
      <c r="Z59" s="52">
        <v>8.4</v>
      </c>
      <c r="AA59" s="91" t="s">
        <v>363</v>
      </c>
      <c r="AB59" s="52">
        <v>45.4</v>
      </c>
      <c r="AC59" s="52" t="s">
        <v>20</v>
      </c>
      <c r="AD59" s="52">
        <v>4.3</v>
      </c>
      <c r="AE59" s="52">
        <v>4.5</v>
      </c>
      <c r="AF59" s="52">
        <v>4.1</v>
      </c>
      <c r="AG59" s="52">
        <v>9.1</v>
      </c>
      <c r="AH59" s="52">
        <v>10.5</v>
      </c>
      <c r="AI59" s="52">
        <v>7.8</v>
      </c>
      <c r="AJ59" s="88">
        <v>289</v>
      </c>
      <c r="AK59" s="88">
        <v>5406</v>
      </c>
      <c r="AL59" s="55">
        <v>0.95</v>
      </c>
      <c r="AM59" s="52">
        <v>1</v>
      </c>
      <c r="AN59" s="52">
        <v>1.6</v>
      </c>
      <c r="AO59" s="61">
        <v>1169</v>
      </c>
      <c r="AP59" s="58">
        <v>2</v>
      </c>
      <c r="AQ59" s="64">
        <v>-5.4</v>
      </c>
      <c r="AR59" s="91" t="s">
        <v>363</v>
      </c>
      <c r="AT59" s="3"/>
    </row>
    <row r="60" spans="1:46" ht="20.25" customHeight="1">
      <c r="A60" s="240"/>
      <c r="C60" s="316" t="s">
        <v>366</v>
      </c>
      <c r="D60" s="317">
        <v>547.1013</v>
      </c>
      <c r="E60" s="306">
        <f>ROUND(D60/D59*100-100,4)</f>
        <v>0.4226</v>
      </c>
      <c r="F60" s="317">
        <v>302.0625</v>
      </c>
      <c r="G60" s="306">
        <f>ROUND(F60/F58*100-100,3)</f>
        <v>1.002</v>
      </c>
      <c r="H60" s="317">
        <v>18.4373</v>
      </c>
      <c r="I60" s="306">
        <f>ROUND(H60/H58*100-100,3)</f>
        <v>-0.628</v>
      </c>
      <c r="J60" s="317">
        <v>91.7709</v>
      </c>
      <c r="K60" s="306">
        <v>2.2</v>
      </c>
      <c r="L60" s="317">
        <v>23.4961</v>
      </c>
      <c r="M60" s="306">
        <f>ROUND(L60/L58*100-100,3)</f>
        <v>-0.916</v>
      </c>
      <c r="N60" s="306">
        <v>-0.1</v>
      </c>
      <c r="O60" s="317">
        <v>512.1482</v>
      </c>
      <c r="P60" s="318">
        <f>ROUND(O60/O58*100-100,3)</f>
        <v>0.682</v>
      </c>
      <c r="Q60" s="306">
        <v>-1.1</v>
      </c>
      <c r="R60" s="307"/>
      <c r="S60" s="307"/>
      <c r="T60" s="308">
        <v>-1.1</v>
      </c>
      <c r="U60" s="308">
        <v>0.8</v>
      </c>
      <c r="V60" s="308">
        <v>0.1</v>
      </c>
      <c r="W60" s="308">
        <v>0.5</v>
      </c>
      <c r="X60" s="308">
        <v>0.1</v>
      </c>
      <c r="Y60" s="308">
        <v>-2.4</v>
      </c>
      <c r="Z60" s="308"/>
      <c r="AA60" s="316" t="s">
        <v>365</v>
      </c>
      <c r="AB60" s="308">
        <v>44.8</v>
      </c>
      <c r="AC60" s="308" t="s">
        <v>20</v>
      </c>
      <c r="AD60" s="308"/>
      <c r="AE60" s="308"/>
      <c r="AF60" s="308"/>
      <c r="AG60" s="308"/>
      <c r="AH60" s="308"/>
      <c r="AI60" s="308"/>
      <c r="AJ60" s="310">
        <v>286</v>
      </c>
      <c r="AK60" s="310">
        <v>5420</v>
      </c>
      <c r="AL60" s="311"/>
      <c r="AM60" s="308">
        <v>0.4</v>
      </c>
      <c r="AN60" s="308">
        <v>1</v>
      </c>
      <c r="AO60" s="312">
        <v>1289.1</v>
      </c>
      <c r="AP60" s="313">
        <v>5</v>
      </c>
      <c r="AQ60" s="314"/>
      <c r="AR60" s="316" t="s">
        <v>365</v>
      </c>
      <c r="AT60" s="3"/>
    </row>
    <row r="61" spans="1:44" ht="9.75" customHeight="1">
      <c r="A61" s="10"/>
      <c r="C61" s="90"/>
      <c r="D61" s="344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6"/>
      <c r="R61" s="52"/>
      <c r="S61" s="52"/>
      <c r="T61" s="52"/>
      <c r="U61" s="52"/>
      <c r="V61" s="52"/>
      <c r="W61" s="52"/>
      <c r="X61" s="52"/>
      <c r="Y61" s="52"/>
      <c r="Z61" s="52"/>
      <c r="AA61" s="90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110"/>
      <c r="AM61" s="52"/>
      <c r="AN61" s="52"/>
      <c r="AO61" s="61"/>
      <c r="AP61" s="58" t="s">
        <v>22</v>
      </c>
      <c r="AQ61" s="67"/>
      <c r="AR61" s="90"/>
    </row>
    <row r="62" spans="3:45" ht="20.25" customHeight="1" hidden="1">
      <c r="C62" s="91" t="s">
        <v>121</v>
      </c>
      <c r="D62" s="347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125"/>
      <c r="R62" s="52">
        <v>58.3</v>
      </c>
      <c r="S62" s="52">
        <v>18.2</v>
      </c>
      <c r="T62" s="52">
        <v>-1.2</v>
      </c>
      <c r="U62" s="69">
        <v>-3.2</v>
      </c>
      <c r="V62" s="69">
        <v>-4.8</v>
      </c>
      <c r="W62" s="69">
        <v>-5</v>
      </c>
      <c r="X62" s="69">
        <v>1.3391970133812805</v>
      </c>
      <c r="Y62" s="69">
        <v>-2.6</v>
      </c>
      <c r="Z62" s="52">
        <v>-9</v>
      </c>
      <c r="AA62" s="91" t="s">
        <v>121</v>
      </c>
      <c r="AB62" s="52" t="s">
        <v>21</v>
      </c>
      <c r="AC62" s="52">
        <v>40.5</v>
      </c>
      <c r="AD62" s="52">
        <v>5.43</v>
      </c>
      <c r="AE62" s="52">
        <v>5.63</v>
      </c>
      <c r="AF62" s="52">
        <v>5.12</v>
      </c>
      <c r="AG62" s="52">
        <v>12</v>
      </c>
      <c r="AH62" s="52">
        <v>12.6</v>
      </c>
      <c r="AI62" s="52">
        <v>11.3</v>
      </c>
      <c r="AJ62" s="88">
        <v>363</v>
      </c>
      <c r="AK62" s="88">
        <v>5340</v>
      </c>
      <c r="AL62" s="55">
        <v>0.6</v>
      </c>
      <c r="AM62" s="52">
        <v>-1</v>
      </c>
      <c r="AN62" s="52">
        <v>4</v>
      </c>
      <c r="AO62" s="61">
        <v>1163</v>
      </c>
      <c r="AP62" s="58">
        <v>1.4</v>
      </c>
      <c r="AQ62" s="64">
        <v>-10.38325813255176</v>
      </c>
      <c r="AR62" s="91" t="s">
        <v>121</v>
      </c>
      <c r="AS62" s="10"/>
    </row>
    <row r="63" spans="3:45" ht="20.25" customHeight="1" hidden="1">
      <c r="C63" s="91" t="s">
        <v>125</v>
      </c>
      <c r="D63" s="347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125"/>
      <c r="R63" s="52">
        <v>58.3</v>
      </c>
      <c r="S63" s="52">
        <v>72.7</v>
      </c>
      <c r="T63" s="52">
        <v>-0.8</v>
      </c>
      <c r="U63" s="69">
        <v>-2.4</v>
      </c>
      <c r="V63" s="69">
        <v>-3</v>
      </c>
      <c r="W63" s="69">
        <v>-3.2</v>
      </c>
      <c r="X63" s="69">
        <v>-0.3119792753144708</v>
      </c>
      <c r="Y63" s="69">
        <v>-4.2</v>
      </c>
      <c r="Z63" s="52">
        <v>-2.6</v>
      </c>
      <c r="AA63" s="91" t="s">
        <v>374</v>
      </c>
      <c r="AB63" s="52" t="s">
        <v>21</v>
      </c>
      <c r="AC63" s="52">
        <v>41.8</v>
      </c>
      <c r="AD63" s="52">
        <v>5.37</v>
      </c>
      <c r="AE63" s="52">
        <v>5.59</v>
      </c>
      <c r="AF63" s="52">
        <v>5.05</v>
      </c>
      <c r="AG63" s="52">
        <v>11.1</v>
      </c>
      <c r="AH63" s="52">
        <v>12.3</v>
      </c>
      <c r="AI63" s="52">
        <v>9.8</v>
      </c>
      <c r="AJ63" s="88">
        <v>359</v>
      </c>
      <c r="AK63" s="88">
        <v>5339</v>
      </c>
      <c r="AL63" s="55">
        <v>0.61</v>
      </c>
      <c r="AM63" s="52">
        <v>0.3</v>
      </c>
      <c r="AN63" s="52">
        <v>5.5</v>
      </c>
      <c r="AO63" s="61">
        <v>1160</v>
      </c>
      <c r="AP63" s="58">
        <v>-7.7</v>
      </c>
      <c r="AQ63" s="64">
        <v>-11.959056017184594</v>
      </c>
      <c r="AR63" s="91" t="s">
        <v>374</v>
      </c>
      <c r="AS63" s="10"/>
    </row>
    <row r="64" spans="3:45" ht="20.25" customHeight="1" hidden="1">
      <c r="C64" s="91" t="s">
        <v>139</v>
      </c>
      <c r="D64" s="347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125"/>
      <c r="R64" s="52">
        <v>75</v>
      </c>
      <c r="S64" s="52">
        <v>72.7</v>
      </c>
      <c r="T64" s="52">
        <v>1.6</v>
      </c>
      <c r="U64" s="69">
        <v>-2.2</v>
      </c>
      <c r="V64" s="69">
        <v>-2</v>
      </c>
      <c r="W64" s="69">
        <v>-2.1</v>
      </c>
      <c r="X64" s="69">
        <v>0.9187431305728921</v>
      </c>
      <c r="Y64" s="69">
        <v>-2.9</v>
      </c>
      <c r="Z64" s="52">
        <v>-4.8</v>
      </c>
      <c r="AA64" s="91" t="s">
        <v>139</v>
      </c>
      <c r="AB64" s="52" t="s">
        <v>21</v>
      </c>
      <c r="AC64" s="52">
        <v>40.6</v>
      </c>
      <c r="AD64" s="52">
        <v>5.31</v>
      </c>
      <c r="AE64" s="52">
        <v>5.66</v>
      </c>
      <c r="AF64" s="52">
        <v>4.8</v>
      </c>
      <c r="AG64" s="52">
        <v>10.5</v>
      </c>
      <c r="AH64" s="52">
        <v>12.2</v>
      </c>
      <c r="AI64" s="52">
        <v>8.8</v>
      </c>
      <c r="AJ64" s="88">
        <v>356</v>
      </c>
      <c r="AK64" s="88">
        <v>5345</v>
      </c>
      <c r="AL64" s="55">
        <v>0.61</v>
      </c>
      <c r="AM64" s="52">
        <v>2</v>
      </c>
      <c r="AN64" s="52">
        <v>4.4</v>
      </c>
      <c r="AO64" s="61">
        <v>1271</v>
      </c>
      <c r="AP64" s="58">
        <v>13.4</v>
      </c>
      <c r="AQ64" s="64">
        <v>-12.1</v>
      </c>
      <c r="AR64" s="91" t="s">
        <v>139</v>
      </c>
      <c r="AS64" s="10"/>
    </row>
    <row r="65" spans="3:45" ht="20.25" customHeight="1" hidden="1">
      <c r="C65" s="91" t="s">
        <v>144</v>
      </c>
      <c r="D65" s="347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125"/>
      <c r="R65" s="52">
        <v>58.3</v>
      </c>
      <c r="S65" s="52">
        <v>81.8</v>
      </c>
      <c r="T65" s="52">
        <v>-3.9</v>
      </c>
      <c r="U65" s="69">
        <v>-2.8</v>
      </c>
      <c r="V65" s="69">
        <v>-2.2</v>
      </c>
      <c r="W65" s="69">
        <v>-2.3</v>
      </c>
      <c r="X65" s="69">
        <v>-0.5293863707723574</v>
      </c>
      <c r="Y65" s="69">
        <v>-5</v>
      </c>
      <c r="Z65" s="52">
        <v>-3.1</v>
      </c>
      <c r="AA65" s="91" t="s">
        <v>144</v>
      </c>
      <c r="AB65" s="52" t="s">
        <v>21</v>
      </c>
      <c r="AC65" s="52">
        <v>41.9</v>
      </c>
      <c r="AD65" s="52">
        <v>5.27</v>
      </c>
      <c r="AE65" s="52">
        <v>5.51</v>
      </c>
      <c r="AF65" s="52">
        <v>4.95</v>
      </c>
      <c r="AG65" s="52">
        <v>9.4</v>
      </c>
      <c r="AH65" s="52">
        <v>11</v>
      </c>
      <c r="AI65" s="52">
        <v>7.7</v>
      </c>
      <c r="AJ65" s="88">
        <v>352</v>
      </c>
      <c r="AK65" s="88">
        <v>5350</v>
      </c>
      <c r="AL65" s="55">
        <v>0.63</v>
      </c>
      <c r="AM65" s="52">
        <v>-2.5</v>
      </c>
      <c r="AN65" s="52">
        <v>4.3</v>
      </c>
      <c r="AO65" s="61">
        <v>1154</v>
      </c>
      <c r="AP65" s="58">
        <v>2.6</v>
      </c>
      <c r="AQ65" s="70">
        <v>-14.7</v>
      </c>
      <c r="AR65" s="91" t="s">
        <v>144</v>
      </c>
      <c r="AS65" s="10"/>
    </row>
    <row r="66" spans="3:46" ht="20.25" customHeight="1" hidden="1">
      <c r="C66" s="91" t="s">
        <v>147</v>
      </c>
      <c r="D66" s="347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125"/>
      <c r="R66" s="52">
        <v>50</v>
      </c>
      <c r="S66" s="52">
        <v>54.5</v>
      </c>
      <c r="T66" s="52">
        <v>1</v>
      </c>
      <c r="U66" s="69">
        <v>-1.9</v>
      </c>
      <c r="V66" s="69">
        <v>-1.6</v>
      </c>
      <c r="W66" s="69">
        <v>-1.9</v>
      </c>
      <c r="X66" s="69">
        <v>0.9388891546001616</v>
      </c>
      <c r="Y66" s="69">
        <v>-3.9</v>
      </c>
      <c r="Z66" s="52">
        <v>-7.6</v>
      </c>
      <c r="AA66" s="91" t="s">
        <v>147</v>
      </c>
      <c r="AB66" s="52" t="s">
        <v>21</v>
      </c>
      <c r="AC66" s="52"/>
      <c r="AD66" s="52">
        <v>5.1</v>
      </c>
      <c r="AE66" s="52">
        <v>5.3</v>
      </c>
      <c r="AF66" s="52">
        <v>4.8</v>
      </c>
      <c r="AG66" s="52">
        <v>10</v>
      </c>
      <c r="AH66" s="52">
        <v>12</v>
      </c>
      <c r="AI66" s="52">
        <v>7.9</v>
      </c>
      <c r="AJ66" s="88">
        <v>338</v>
      </c>
      <c r="AK66" s="88">
        <v>5326</v>
      </c>
      <c r="AL66" s="55">
        <v>0.65</v>
      </c>
      <c r="AM66" s="52">
        <v>-2.2</v>
      </c>
      <c r="AN66" s="52">
        <v>3.2</v>
      </c>
      <c r="AO66" s="61">
        <v>1075</v>
      </c>
      <c r="AP66" s="58">
        <v>-5.373106816994863</v>
      </c>
      <c r="AQ66" s="64">
        <v>-15.2</v>
      </c>
      <c r="AR66" s="91" t="s">
        <v>147</v>
      </c>
      <c r="AS66" s="10"/>
      <c r="AT66" s="192"/>
    </row>
    <row r="67" spans="3:46" ht="20.25" customHeight="1" hidden="1">
      <c r="C67" s="91" t="s">
        <v>158</v>
      </c>
      <c r="D67" s="347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125"/>
      <c r="R67" s="52">
        <v>66.7</v>
      </c>
      <c r="S67" s="52">
        <v>90.9</v>
      </c>
      <c r="T67" s="52">
        <v>-1.8</v>
      </c>
      <c r="U67" s="69">
        <v>-1.8</v>
      </c>
      <c r="V67" s="69">
        <v>-5.2</v>
      </c>
      <c r="W67" s="69">
        <v>-5.2</v>
      </c>
      <c r="X67" s="69">
        <v>-0.3447175014908481</v>
      </c>
      <c r="Y67" s="69">
        <v>-4.6</v>
      </c>
      <c r="Z67" s="52">
        <v>-2.9</v>
      </c>
      <c r="AA67" s="91" t="s">
        <v>158</v>
      </c>
      <c r="AB67" s="52" t="s">
        <v>21</v>
      </c>
      <c r="AC67" s="52">
        <v>48.6</v>
      </c>
      <c r="AD67" s="52">
        <v>5.1</v>
      </c>
      <c r="AE67" s="52">
        <v>5.4</v>
      </c>
      <c r="AF67" s="52">
        <v>4.8</v>
      </c>
      <c r="AG67" s="52">
        <v>9.4</v>
      </c>
      <c r="AH67" s="52">
        <v>10.7</v>
      </c>
      <c r="AI67" s="52">
        <v>8</v>
      </c>
      <c r="AJ67" s="88">
        <v>343</v>
      </c>
      <c r="AK67" s="88">
        <v>5326</v>
      </c>
      <c r="AL67" s="55">
        <v>0.67</v>
      </c>
      <c r="AM67" s="52">
        <v>-0.1</v>
      </c>
      <c r="AN67" s="52">
        <v>4.2</v>
      </c>
      <c r="AO67" s="61">
        <v>1133</v>
      </c>
      <c r="AP67" s="58">
        <v>1.163125527057332</v>
      </c>
      <c r="AQ67" s="64">
        <v>-16.8</v>
      </c>
      <c r="AR67" s="91" t="s">
        <v>158</v>
      </c>
      <c r="AS67" s="10"/>
      <c r="AT67" s="192"/>
    </row>
    <row r="68" spans="3:46" ht="20.25" customHeight="1" hidden="1">
      <c r="C68" s="90" t="s">
        <v>78</v>
      </c>
      <c r="D68" s="347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125"/>
      <c r="R68" s="52">
        <v>83.3</v>
      </c>
      <c r="S68" s="52">
        <v>100</v>
      </c>
      <c r="T68" s="52">
        <v>-0.8</v>
      </c>
      <c r="U68" s="69">
        <v>0.2</v>
      </c>
      <c r="V68" s="69">
        <v>0.1</v>
      </c>
      <c r="W68" s="69">
        <v>0.2</v>
      </c>
      <c r="X68" s="69">
        <v>5.147599138005859</v>
      </c>
      <c r="Y68" s="69">
        <v>0.6</v>
      </c>
      <c r="Z68" s="52">
        <v>0.7</v>
      </c>
      <c r="AA68" s="90" t="s">
        <v>78</v>
      </c>
      <c r="AB68" s="52" t="s">
        <v>21</v>
      </c>
      <c r="AC68" s="52">
        <v>50.8</v>
      </c>
      <c r="AD68" s="52">
        <v>5.1</v>
      </c>
      <c r="AE68" s="52">
        <v>5.3</v>
      </c>
      <c r="AF68" s="52">
        <v>4.8</v>
      </c>
      <c r="AG68" s="52">
        <v>9.2</v>
      </c>
      <c r="AH68" s="52">
        <v>10.6</v>
      </c>
      <c r="AI68" s="52">
        <v>7.7</v>
      </c>
      <c r="AJ68" s="88">
        <v>341</v>
      </c>
      <c r="AK68" s="88">
        <v>5322</v>
      </c>
      <c r="AL68" s="55">
        <v>0.7</v>
      </c>
      <c r="AM68" s="52">
        <v>-0.5</v>
      </c>
      <c r="AN68" s="52">
        <v>4.1</v>
      </c>
      <c r="AO68" s="61">
        <v>1173</v>
      </c>
      <c r="AP68" s="58">
        <v>0.9703863199667779</v>
      </c>
      <c r="AQ68" s="64">
        <v>-13.7</v>
      </c>
      <c r="AR68" s="90" t="s">
        <v>78</v>
      </c>
      <c r="AS68" s="10"/>
      <c r="AT68" s="192"/>
    </row>
    <row r="69" spans="3:46" ht="20.25" customHeight="1" hidden="1">
      <c r="C69" s="90" t="s">
        <v>172</v>
      </c>
      <c r="D69" s="347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125"/>
      <c r="R69" s="52">
        <v>66.7</v>
      </c>
      <c r="S69" s="52">
        <v>81.8</v>
      </c>
      <c r="T69" s="52">
        <v>0.7</v>
      </c>
      <c r="U69" s="69">
        <v>-3.2</v>
      </c>
      <c r="V69" s="69">
        <v>-4.5</v>
      </c>
      <c r="W69" s="69">
        <v>-4.2</v>
      </c>
      <c r="X69" s="69">
        <v>-2.5329931332364595</v>
      </c>
      <c r="Y69" s="69">
        <v>-5.7</v>
      </c>
      <c r="Z69" s="52">
        <v>-9</v>
      </c>
      <c r="AA69" s="90" t="s">
        <v>172</v>
      </c>
      <c r="AB69" s="52" t="s">
        <v>21</v>
      </c>
      <c r="AC69" s="52">
        <v>48.3</v>
      </c>
      <c r="AD69" s="52">
        <v>5.1</v>
      </c>
      <c r="AE69" s="52">
        <v>5.28</v>
      </c>
      <c r="AF69" s="52">
        <v>4.9</v>
      </c>
      <c r="AG69" s="52">
        <v>8.7</v>
      </c>
      <c r="AH69" s="52">
        <v>10.3</v>
      </c>
      <c r="AI69" s="52">
        <v>7</v>
      </c>
      <c r="AJ69" s="88">
        <v>342</v>
      </c>
      <c r="AK69" s="88">
        <v>5337</v>
      </c>
      <c r="AL69" s="55">
        <v>0.73</v>
      </c>
      <c r="AM69" s="52">
        <v>-0.7</v>
      </c>
      <c r="AN69" s="52">
        <v>3.9</v>
      </c>
      <c r="AO69" s="61">
        <v>1144</v>
      </c>
      <c r="AP69" s="58">
        <v>-0.26858834022540634</v>
      </c>
      <c r="AQ69" s="64">
        <v>-15.2</v>
      </c>
      <c r="AR69" s="90" t="s">
        <v>172</v>
      </c>
      <c r="AS69" s="10"/>
      <c r="AT69" s="192"/>
    </row>
    <row r="70" spans="3:46" ht="20.25" customHeight="1" hidden="1">
      <c r="C70" s="156" t="s">
        <v>9</v>
      </c>
      <c r="D70" s="347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125"/>
      <c r="R70" s="157">
        <v>66.7</v>
      </c>
      <c r="S70" s="157">
        <v>90.9</v>
      </c>
      <c r="T70" s="157">
        <v>0.4</v>
      </c>
      <c r="U70" s="158">
        <v>-0.6</v>
      </c>
      <c r="V70" s="158">
        <v>-3.2</v>
      </c>
      <c r="W70" s="158">
        <v>-3</v>
      </c>
      <c r="X70" s="158">
        <v>-0.9951285160202019</v>
      </c>
      <c r="Y70" s="158">
        <v>-4.1</v>
      </c>
      <c r="Z70" s="157">
        <v>-1.9</v>
      </c>
      <c r="AA70" s="156" t="s">
        <v>9</v>
      </c>
      <c r="AB70" s="157" t="s">
        <v>21</v>
      </c>
      <c r="AC70" s="157">
        <v>49.1</v>
      </c>
      <c r="AD70" s="157">
        <v>4.9</v>
      </c>
      <c r="AE70" s="157">
        <v>5.1</v>
      </c>
      <c r="AF70" s="157">
        <v>4.7</v>
      </c>
      <c r="AG70" s="157">
        <v>8.1</v>
      </c>
      <c r="AH70" s="157">
        <v>10</v>
      </c>
      <c r="AI70" s="157">
        <v>6.3</v>
      </c>
      <c r="AJ70" s="159">
        <v>327</v>
      </c>
      <c r="AK70" s="159">
        <v>5359</v>
      </c>
      <c r="AL70" s="160">
        <v>0.75</v>
      </c>
      <c r="AM70" s="157">
        <v>-1.8</v>
      </c>
      <c r="AN70" s="157">
        <v>4.9</v>
      </c>
      <c r="AO70" s="161">
        <v>1210</v>
      </c>
      <c r="AP70" s="162">
        <v>9.37472880326304</v>
      </c>
      <c r="AQ70" s="163">
        <v>-14.5</v>
      </c>
      <c r="AR70" s="156" t="s">
        <v>9</v>
      </c>
      <c r="AS70" s="10"/>
      <c r="AT70" s="192"/>
    </row>
    <row r="71" spans="3:46" ht="20.25" customHeight="1" hidden="1">
      <c r="C71" s="164" t="s">
        <v>82</v>
      </c>
      <c r="D71" s="347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125"/>
      <c r="R71" s="165">
        <v>58.3</v>
      </c>
      <c r="S71" s="165">
        <v>90.9</v>
      </c>
      <c r="T71" s="165">
        <v>1.3</v>
      </c>
      <c r="U71" s="166">
        <v>0.9</v>
      </c>
      <c r="V71" s="166">
        <v>0</v>
      </c>
      <c r="W71" s="166">
        <v>-0.2</v>
      </c>
      <c r="X71" s="166">
        <v>1.2</v>
      </c>
      <c r="Y71" s="166">
        <v>-1.8</v>
      </c>
      <c r="Z71" s="165">
        <v>4.3</v>
      </c>
      <c r="AA71" s="164" t="s">
        <v>82</v>
      </c>
      <c r="AB71" s="165" t="s">
        <v>21</v>
      </c>
      <c r="AC71" s="165">
        <v>48.6</v>
      </c>
      <c r="AD71" s="165">
        <v>5</v>
      </c>
      <c r="AE71" s="165">
        <v>5.2</v>
      </c>
      <c r="AF71" s="165">
        <v>4.6</v>
      </c>
      <c r="AG71" s="165">
        <v>9.5</v>
      </c>
      <c r="AH71" s="165">
        <v>10.5</v>
      </c>
      <c r="AI71" s="165">
        <v>8.6</v>
      </c>
      <c r="AJ71" s="167">
        <v>329</v>
      </c>
      <c r="AK71" s="167">
        <v>5351</v>
      </c>
      <c r="AL71" s="168">
        <v>0.76</v>
      </c>
      <c r="AM71" s="165">
        <v>-1.7</v>
      </c>
      <c r="AN71" s="165">
        <v>5.3</v>
      </c>
      <c r="AO71" s="169">
        <v>1221</v>
      </c>
      <c r="AP71" s="170">
        <v>7.281623776730697</v>
      </c>
      <c r="AQ71" s="171">
        <v>-13.1</v>
      </c>
      <c r="AR71" s="164" t="s">
        <v>82</v>
      </c>
      <c r="AS71" s="10"/>
      <c r="AT71" s="192"/>
    </row>
    <row r="72" spans="3:46" ht="20.25" customHeight="1" hidden="1">
      <c r="C72" s="90" t="s">
        <v>295</v>
      </c>
      <c r="D72" s="347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125"/>
      <c r="R72" s="52">
        <v>83.3</v>
      </c>
      <c r="S72" s="52">
        <v>72.7</v>
      </c>
      <c r="T72" s="52">
        <v>5.2</v>
      </c>
      <c r="U72" s="69">
        <v>1.8</v>
      </c>
      <c r="V72" s="69">
        <v>2.7</v>
      </c>
      <c r="W72" s="69">
        <v>2.3</v>
      </c>
      <c r="X72" s="69">
        <v>4.4</v>
      </c>
      <c r="Y72" s="69">
        <v>1.2</v>
      </c>
      <c r="Z72" s="52">
        <v>0</v>
      </c>
      <c r="AA72" s="90" t="s">
        <v>295</v>
      </c>
      <c r="AB72" s="52" t="s">
        <v>21</v>
      </c>
      <c r="AC72" s="52">
        <v>50.1</v>
      </c>
      <c r="AD72" s="52">
        <v>5</v>
      </c>
      <c r="AE72" s="52">
        <v>5.3</v>
      </c>
      <c r="AF72" s="52">
        <v>4.5</v>
      </c>
      <c r="AG72" s="52">
        <v>10</v>
      </c>
      <c r="AH72" s="52">
        <v>12</v>
      </c>
      <c r="AI72" s="52">
        <v>8</v>
      </c>
      <c r="AJ72" s="88">
        <v>332</v>
      </c>
      <c r="AK72" s="88">
        <v>5352</v>
      </c>
      <c r="AL72" s="55">
        <v>0.76</v>
      </c>
      <c r="AM72" s="52">
        <v>-0.4</v>
      </c>
      <c r="AN72" s="52">
        <v>4.1</v>
      </c>
      <c r="AO72" s="61">
        <v>1169</v>
      </c>
      <c r="AP72" s="58">
        <v>1.8597345291909875</v>
      </c>
      <c r="AQ72" s="64" t="s">
        <v>108</v>
      </c>
      <c r="AR72" s="90" t="s">
        <v>295</v>
      </c>
      <c r="AS72" s="10"/>
      <c r="AT72" s="192"/>
    </row>
    <row r="73" spans="3:46" ht="20.25" customHeight="1">
      <c r="C73" s="90" t="s">
        <v>367</v>
      </c>
      <c r="D73" s="347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125"/>
      <c r="R73" s="52">
        <v>75</v>
      </c>
      <c r="S73" s="52">
        <v>63.6</v>
      </c>
      <c r="T73" s="52">
        <v>0.2</v>
      </c>
      <c r="U73" s="69">
        <v>-1.7</v>
      </c>
      <c r="V73" s="69">
        <v>-4.6</v>
      </c>
      <c r="W73" s="69">
        <v>-4.7</v>
      </c>
      <c r="X73" s="69">
        <v>-1.6</v>
      </c>
      <c r="Y73" s="69">
        <v>-4.2</v>
      </c>
      <c r="Z73" s="52">
        <v>1.8</v>
      </c>
      <c r="AA73" s="90" t="s">
        <v>367</v>
      </c>
      <c r="AB73" s="52" t="s">
        <v>21</v>
      </c>
      <c r="AC73" s="52">
        <v>53.7</v>
      </c>
      <c r="AD73" s="52">
        <v>4.7</v>
      </c>
      <c r="AE73" s="52">
        <v>5</v>
      </c>
      <c r="AF73" s="52">
        <v>4.4</v>
      </c>
      <c r="AG73" s="52">
        <v>11.8</v>
      </c>
      <c r="AH73" s="52">
        <v>13</v>
      </c>
      <c r="AI73" s="52">
        <v>10.5</v>
      </c>
      <c r="AJ73" s="88">
        <v>315</v>
      </c>
      <c r="AK73" s="88">
        <v>5356</v>
      </c>
      <c r="AL73" s="55">
        <v>0.76</v>
      </c>
      <c r="AM73" s="52">
        <v>-2.9</v>
      </c>
      <c r="AN73" s="52">
        <v>3.9</v>
      </c>
      <c r="AO73" s="61">
        <v>1197</v>
      </c>
      <c r="AP73" s="58">
        <v>6.859342245437986</v>
      </c>
      <c r="AQ73" s="64" t="s">
        <v>118</v>
      </c>
      <c r="AR73" s="90" t="s">
        <v>367</v>
      </c>
      <c r="AS73" s="10"/>
      <c r="AT73" s="192"/>
    </row>
    <row r="74" spans="3:46" ht="20.25" customHeight="1">
      <c r="C74" s="90" t="s">
        <v>5</v>
      </c>
      <c r="D74" s="347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125"/>
      <c r="R74" s="52">
        <v>66.7</v>
      </c>
      <c r="S74" s="52">
        <v>54.5</v>
      </c>
      <c r="T74" s="52">
        <v>4.6</v>
      </c>
      <c r="U74" s="69">
        <v>-1</v>
      </c>
      <c r="V74" s="69">
        <v>-0.9</v>
      </c>
      <c r="W74" s="69">
        <v>-1</v>
      </c>
      <c r="X74" s="69">
        <v>-1.9</v>
      </c>
      <c r="Y74" s="69">
        <v>-4.4</v>
      </c>
      <c r="Z74" s="52">
        <v>-0.4</v>
      </c>
      <c r="AA74" s="90" t="s">
        <v>5</v>
      </c>
      <c r="AB74" s="52">
        <v>45.4</v>
      </c>
      <c r="AC74" s="52">
        <v>55.7</v>
      </c>
      <c r="AD74" s="52">
        <v>4.7</v>
      </c>
      <c r="AE74" s="52">
        <v>4.9</v>
      </c>
      <c r="AF74" s="52">
        <v>4.5</v>
      </c>
      <c r="AG74" s="52">
        <v>10.8</v>
      </c>
      <c r="AH74" s="52">
        <v>11.6</v>
      </c>
      <c r="AI74" s="52">
        <v>9.6</v>
      </c>
      <c r="AJ74" s="88">
        <v>316</v>
      </c>
      <c r="AK74" s="88">
        <v>5381</v>
      </c>
      <c r="AL74" s="55">
        <v>0.78</v>
      </c>
      <c r="AM74" s="52">
        <v>0.1</v>
      </c>
      <c r="AN74" s="52">
        <v>3.9</v>
      </c>
      <c r="AO74" s="61">
        <v>1131</v>
      </c>
      <c r="AP74" s="58">
        <v>-4.086720651003233</v>
      </c>
      <c r="AQ74" s="64" t="s">
        <v>141</v>
      </c>
      <c r="AR74" s="90" t="s">
        <v>5</v>
      </c>
      <c r="AS74" s="10"/>
      <c r="AT74" s="192"/>
    </row>
    <row r="75" spans="3:46" ht="20.25" customHeight="1">
      <c r="C75" s="90" t="s">
        <v>103</v>
      </c>
      <c r="D75" s="347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125"/>
      <c r="R75" s="52">
        <v>75</v>
      </c>
      <c r="S75" s="52">
        <v>81.8</v>
      </c>
      <c r="T75" s="52">
        <v>4.8</v>
      </c>
      <c r="U75" s="69">
        <v>-2.2</v>
      </c>
      <c r="V75" s="69">
        <v>-2.3</v>
      </c>
      <c r="W75" s="69">
        <v>-2.4</v>
      </c>
      <c r="X75" s="69">
        <v>-1.1</v>
      </c>
      <c r="Y75" s="69">
        <v>-3.6</v>
      </c>
      <c r="Z75" s="52">
        <v>-6.4</v>
      </c>
      <c r="AA75" s="90" t="s">
        <v>103</v>
      </c>
      <c r="AB75" s="52">
        <v>48.3</v>
      </c>
      <c r="AC75" s="52">
        <v>52.8</v>
      </c>
      <c r="AD75" s="52">
        <v>4.6</v>
      </c>
      <c r="AE75" s="52">
        <v>4.8</v>
      </c>
      <c r="AF75" s="52">
        <v>4.4</v>
      </c>
      <c r="AG75" s="52">
        <v>9.9</v>
      </c>
      <c r="AH75" s="52">
        <v>11.2</v>
      </c>
      <c r="AI75" s="52">
        <v>8.6</v>
      </c>
      <c r="AJ75" s="88">
        <v>308</v>
      </c>
      <c r="AK75" s="88">
        <v>5387</v>
      </c>
      <c r="AL75" s="55">
        <v>0.79</v>
      </c>
      <c r="AM75" s="52">
        <v>-0.5</v>
      </c>
      <c r="AN75" s="52">
        <v>3.1</v>
      </c>
      <c r="AO75" s="61">
        <v>1171</v>
      </c>
      <c r="AP75" s="58">
        <v>0.9380422578340273</v>
      </c>
      <c r="AQ75" s="64" t="s">
        <v>142</v>
      </c>
      <c r="AR75" s="90" t="s">
        <v>103</v>
      </c>
      <c r="AS75" s="10"/>
      <c r="AT75" s="192"/>
    </row>
    <row r="76" spans="3:46" ht="20.25" customHeight="1">
      <c r="C76" s="90" t="s">
        <v>3</v>
      </c>
      <c r="D76" s="347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125"/>
      <c r="R76" s="52">
        <v>66.7</v>
      </c>
      <c r="S76" s="52">
        <v>90.9</v>
      </c>
      <c r="T76" s="52">
        <v>-2.6</v>
      </c>
      <c r="U76" s="69">
        <v>-2.5</v>
      </c>
      <c r="V76" s="69">
        <v>-6.1</v>
      </c>
      <c r="W76" s="69">
        <v>-5.7</v>
      </c>
      <c r="X76" s="69">
        <v>-2.1</v>
      </c>
      <c r="Y76" s="69">
        <v>-4.1</v>
      </c>
      <c r="Z76" s="52">
        <v>-2.8</v>
      </c>
      <c r="AA76" s="90" t="s">
        <v>3</v>
      </c>
      <c r="AB76" s="52">
        <v>44.9</v>
      </c>
      <c r="AC76" s="52">
        <v>51.4</v>
      </c>
      <c r="AD76" s="52">
        <v>4.6</v>
      </c>
      <c r="AE76" s="52">
        <v>4.9</v>
      </c>
      <c r="AF76" s="52">
        <v>4.3</v>
      </c>
      <c r="AG76" s="52">
        <v>9.2</v>
      </c>
      <c r="AH76" s="52">
        <v>11.5</v>
      </c>
      <c r="AI76" s="52">
        <v>7.1</v>
      </c>
      <c r="AJ76" s="88">
        <v>307</v>
      </c>
      <c r="AK76" s="88">
        <v>5346</v>
      </c>
      <c r="AL76" s="55">
        <v>0.83</v>
      </c>
      <c r="AM76" s="52">
        <v>-2</v>
      </c>
      <c r="AN76" s="52">
        <v>4.1</v>
      </c>
      <c r="AO76" s="61">
        <v>1191</v>
      </c>
      <c r="AP76" s="58">
        <v>-7.385233009793097</v>
      </c>
      <c r="AQ76" s="64" t="s">
        <v>123</v>
      </c>
      <c r="AR76" s="90" t="s">
        <v>3</v>
      </c>
      <c r="AS76" s="10"/>
      <c r="AT76" s="192"/>
    </row>
    <row r="77" spans="3:46" ht="20.25" customHeight="1">
      <c r="C77" s="90" t="s">
        <v>4</v>
      </c>
      <c r="D77" s="347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125"/>
      <c r="R77" s="52">
        <v>75</v>
      </c>
      <c r="S77" s="52">
        <v>95.5</v>
      </c>
      <c r="T77" s="52">
        <v>1.1</v>
      </c>
      <c r="U77" s="69">
        <v>1</v>
      </c>
      <c r="V77" s="69">
        <v>-1.8</v>
      </c>
      <c r="W77" s="69">
        <v>-1.3</v>
      </c>
      <c r="X77" s="69">
        <v>-0.2</v>
      </c>
      <c r="Y77" s="69">
        <v>-1.9</v>
      </c>
      <c r="Z77" s="52">
        <v>1.2</v>
      </c>
      <c r="AA77" s="90" t="s">
        <v>4</v>
      </c>
      <c r="AB77" s="52">
        <v>48.7</v>
      </c>
      <c r="AC77" s="52">
        <v>54.3</v>
      </c>
      <c r="AD77" s="52">
        <v>4.9</v>
      </c>
      <c r="AE77" s="52">
        <v>5.2</v>
      </c>
      <c r="AF77" s="52">
        <v>4.4</v>
      </c>
      <c r="AG77" s="52">
        <v>9.4</v>
      </c>
      <c r="AH77" s="52">
        <v>11</v>
      </c>
      <c r="AI77" s="52">
        <v>7.7</v>
      </c>
      <c r="AJ77" s="88">
        <v>323</v>
      </c>
      <c r="AK77" s="88">
        <v>5343</v>
      </c>
      <c r="AL77" s="55">
        <v>0.84</v>
      </c>
      <c r="AM77" s="52">
        <v>-0.6</v>
      </c>
      <c r="AN77" s="52">
        <v>5.2</v>
      </c>
      <c r="AO77" s="61">
        <v>1233</v>
      </c>
      <c r="AP77" s="58">
        <v>7.844567353471504</v>
      </c>
      <c r="AQ77" s="64" t="s">
        <v>143</v>
      </c>
      <c r="AR77" s="90" t="s">
        <v>4</v>
      </c>
      <c r="AS77" s="10"/>
      <c r="AT77" s="192"/>
    </row>
    <row r="78" spans="3:46" ht="20.25" customHeight="1">
      <c r="C78" s="90" t="s">
        <v>124</v>
      </c>
      <c r="D78" s="347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125"/>
      <c r="R78" s="52">
        <v>62.5</v>
      </c>
      <c r="S78" s="52">
        <v>86.4</v>
      </c>
      <c r="T78" s="52">
        <v>0.6</v>
      </c>
      <c r="U78" s="69">
        <v>-1.6</v>
      </c>
      <c r="V78" s="69">
        <v>-4.8</v>
      </c>
      <c r="W78" s="69">
        <v>-5.1</v>
      </c>
      <c r="X78" s="69">
        <v>-2.7</v>
      </c>
      <c r="Y78" s="69">
        <v>-4.6</v>
      </c>
      <c r="Z78" s="52">
        <v>4.3</v>
      </c>
      <c r="AA78" s="90" t="s">
        <v>124</v>
      </c>
      <c r="AB78" s="52">
        <v>49.2</v>
      </c>
      <c r="AC78" s="52">
        <v>50.7</v>
      </c>
      <c r="AD78" s="52">
        <v>4.8</v>
      </c>
      <c r="AE78" s="52">
        <v>4.9</v>
      </c>
      <c r="AF78" s="52">
        <v>4.6</v>
      </c>
      <c r="AG78" s="52">
        <v>9.6</v>
      </c>
      <c r="AH78" s="52">
        <v>10.9</v>
      </c>
      <c r="AI78" s="52">
        <v>8.3</v>
      </c>
      <c r="AJ78" s="88">
        <v>319</v>
      </c>
      <c r="AK78" s="88">
        <v>5360</v>
      </c>
      <c r="AL78" s="55">
        <v>0.84</v>
      </c>
      <c r="AM78" s="52">
        <v>0</v>
      </c>
      <c r="AN78" s="52">
        <v>4.2</v>
      </c>
      <c r="AO78" s="61">
        <v>1188</v>
      </c>
      <c r="AP78" s="58">
        <v>10.458195355279969</v>
      </c>
      <c r="AQ78" s="64">
        <v>-17.1</v>
      </c>
      <c r="AR78" s="90" t="s">
        <v>124</v>
      </c>
      <c r="AS78" s="10"/>
      <c r="AT78" s="192"/>
    </row>
    <row r="79" spans="3:46" ht="20.25" customHeight="1">
      <c r="C79" s="90" t="s">
        <v>6</v>
      </c>
      <c r="D79" s="347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125"/>
      <c r="R79" s="52">
        <v>33.3</v>
      </c>
      <c r="S79" s="52">
        <v>36.4</v>
      </c>
      <c r="T79" s="52">
        <v>-1</v>
      </c>
      <c r="U79" s="69">
        <v>-0.3</v>
      </c>
      <c r="V79" s="69">
        <v>-4.5</v>
      </c>
      <c r="W79" s="69">
        <v>-4.4</v>
      </c>
      <c r="X79" s="69">
        <v>-1.4</v>
      </c>
      <c r="Y79" s="69">
        <v>-3.7</v>
      </c>
      <c r="Z79" s="52">
        <v>2.2</v>
      </c>
      <c r="AA79" s="90" t="s">
        <v>6</v>
      </c>
      <c r="AB79" s="52">
        <v>46.1</v>
      </c>
      <c r="AC79" s="52">
        <v>47.3</v>
      </c>
      <c r="AD79" s="52">
        <v>4.6</v>
      </c>
      <c r="AE79" s="52">
        <v>4.8</v>
      </c>
      <c r="AF79" s="52">
        <v>4.3</v>
      </c>
      <c r="AG79" s="52">
        <v>9.4</v>
      </c>
      <c r="AH79" s="52">
        <v>11.2</v>
      </c>
      <c r="AI79" s="52">
        <v>7.5</v>
      </c>
      <c r="AJ79" s="88">
        <v>306</v>
      </c>
      <c r="AK79" s="88">
        <v>5353</v>
      </c>
      <c r="AL79" s="55">
        <v>0.86</v>
      </c>
      <c r="AM79" s="52">
        <v>-0.6</v>
      </c>
      <c r="AN79" s="52">
        <v>2.1</v>
      </c>
      <c r="AO79" s="61">
        <v>1247</v>
      </c>
      <c r="AP79" s="58">
        <v>10.076345190049722</v>
      </c>
      <c r="AQ79" s="64">
        <v>-14.2</v>
      </c>
      <c r="AR79" s="90" t="s">
        <v>6</v>
      </c>
      <c r="AS79" s="10"/>
      <c r="AT79" s="192"/>
    </row>
    <row r="80" spans="3:46" ht="20.25" customHeight="1">
      <c r="C80" s="90" t="s">
        <v>7</v>
      </c>
      <c r="D80" s="347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125"/>
      <c r="R80" s="52">
        <v>25</v>
      </c>
      <c r="S80" s="52">
        <v>9.1</v>
      </c>
      <c r="T80" s="52">
        <v>-2</v>
      </c>
      <c r="U80" s="69">
        <v>-0.9</v>
      </c>
      <c r="V80" s="69">
        <v>-3.7</v>
      </c>
      <c r="W80" s="69">
        <v>-3.5</v>
      </c>
      <c r="X80" s="69">
        <v>-1.9</v>
      </c>
      <c r="Y80" s="69">
        <v>-4.1</v>
      </c>
      <c r="Z80" s="52">
        <v>-5.3</v>
      </c>
      <c r="AA80" s="90" t="s">
        <v>7</v>
      </c>
      <c r="AB80" s="52">
        <v>47.7</v>
      </c>
      <c r="AC80" s="52">
        <v>46.4</v>
      </c>
      <c r="AD80" s="52">
        <v>4.6</v>
      </c>
      <c r="AE80" s="52">
        <v>4.8</v>
      </c>
      <c r="AF80" s="52">
        <v>4.4</v>
      </c>
      <c r="AG80" s="52">
        <v>8.8</v>
      </c>
      <c r="AH80" s="52">
        <v>9.6</v>
      </c>
      <c r="AI80" s="52">
        <v>8</v>
      </c>
      <c r="AJ80" s="88">
        <v>308</v>
      </c>
      <c r="AK80" s="88">
        <v>5357</v>
      </c>
      <c r="AL80" s="55">
        <v>0.89</v>
      </c>
      <c r="AM80" s="52">
        <v>-0.6</v>
      </c>
      <c r="AN80" s="52">
        <v>1</v>
      </c>
      <c r="AO80" s="61">
        <v>1187</v>
      </c>
      <c r="AP80" s="58">
        <v>1.5042267528592816</v>
      </c>
      <c r="AQ80" s="64">
        <v>-14.3</v>
      </c>
      <c r="AR80" s="90" t="s">
        <v>7</v>
      </c>
      <c r="AS80" s="10"/>
      <c r="AT80" s="192"/>
    </row>
    <row r="81" spans="3:46" ht="20.25" customHeight="1">
      <c r="C81" s="90" t="s">
        <v>8</v>
      </c>
      <c r="D81" s="347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125"/>
      <c r="R81" s="52">
        <v>33.3</v>
      </c>
      <c r="S81" s="52">
        <v>36.4</v>
      </c>
      <c r="T81" s="52">
        <v>-1.3</v>
      </c>
      <c r="U81" s="69">
        <v>0.6</v>
      </c>
      <c r="V81" s="69">
        <v>-5.2</v>
      </c>
      <c r="W81" s="69">
        <v>-5.1</v>
      </c>
      <c r="X81" s="69">
        <v>-2.6</v>
      </c>
      <c r="Y81" s="69">
        <v>-4.8</v>
      </c>
      <c r="Z81" s="52">
        <v>9.7</v>
      </c>
      <c r="AA81" s="90" t="s">
        <v>8</v>
      </c>
      <c r="AB81" s="52">
        <v>48</v>
      </c>
      <c r="AC81" s="52">
        <v>45.3</v>
      </c>
      <c r="AD81" s="52">
        <v>4.6</v>
      </c>
      <c r="AE81" s="52">
        <v>4.7</v>
      </c>
      <c r="AF81" s="52">
        <v>4.3</v>
      </c>
      <c r="AG81" s="52">
        <v>8.2</v>
      </c>
      <c r="AH81" s="52">
        <v>9.2</v>
      </c>
      <c r="AI81" s="52">
        <v>7.2</v>
      </c>
      <c r="AJ81" s="88">
        <v>300</v>
      </c>
      <c r="AK81" s="88">
        <v>5344</v>
      </c>
      <c r="AL81" s="55">
        <v>0.91</v>
      </c>
      <c r="AM81" s="52">
        <v>2</v>
      </c>
      <c r="AN81" s="52">
        <v>2</v>
      </c>
      <c r="AO81" s="61">
        <v>1152</v>
      </c>
      <c r="AP81" s="58">
        <v>0.16463581946970862</v>
      </c>
      <c r="AQ81" s="64">
        <v>-11.2</v>
      </c>
      <c r="AR81" s="90" t="s">
        <v>8</v>
      </c>
      <c r="AS81" s="10"/>
      <c r="AT81" s="192"/>
    </row>
    <row r="82" spans="3:46" ht="20.25" customHeight="1">
      <c r="C82" s="304" t="s">
        <v>9</v>
      </c>
      <c r="D82" s="347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125"/>
      <c r="R82" s="308">
        <v>41.7</v>
      </c>
      <c r="S82" s="308">
        <v>27.3</v>
      </c>
      <c r="T82" s="308">
        <v>-3.5</v>
      </c>
      <c r="U82" s="320">
        <v>-1</v>
      </c>
      <c r="V82" s="320">
        <v>-2.8</v>
      </c>
      <c r="W82" s="320">
        <v>-2.6</v>
      </c>
      <c r="X82" s="320">
        <v>-3.3</v>
      </c>
      <c r="Y82" s="320">
        <v>-5.3</v>
      </c>
      <c r="Z82" s="308">
        <v>5.6</v>
      </c>
      <c r="AA82" s="304" t="s">
        <v>9</v>
      </c>
      <c r="AB82" s="308">
        <v>44</v>
      </c>
      <c r="AC82" s="308">
        <v>44.2</v>
      </c>
      <c r="AD82" s="308">
        <v>4.5</v>
      </c>
      <c r="AE82" s="308">
        <v>4.6</v>
      </c>
      <c r="AF82" s="308">
        <v>4.2</v>
      </c>
      <c r="AG82" s="308">
        <v>7.5</v>
      </c>
      <c r="AH82" s="308">
        <v>8.3</v>
      </c>
      <c r="AI82" s="308">
        <v>6.3</v>
      </c>
      <c r="AJ82" s="310">
        <v>295</v>
      </c>
      <c r="AK82" s="310">
        <v>5338</v>
      </c>
      <c r="AL82" s="311">
        <v>0.9</v>
      </c>
      <c r="AM82" s="308">
        <v>-0.6</v>
      </c>
      <c r="AN82" s="308">
        <v>1.8</v>
      </c>
      <c r="AO82" s="312">
        <v>1185</v>
      </c>
      <c r="AP82" s="313">
        <v>-1.960803760934681</v>
      </c>
      <c r="AQ82" s="314">
        <v>-11.1</v>
      </c>
      <c r="AR82" s="304" t="s">
        <v>9</v>
      </c>
      <c r="AS82" s="10"/>
      <c r="AT82" s="192"/>
    </row>
    <row r="83" spans="3:45" ht="20.25" customHeight="1">
      <c r="C83" s="91" t="s">
        <v>368</v>
      </c>
      <c r="D83" s="347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125"/>
      <c r="R83" s="52">
        <v>54.2</v>
      </c>
      <c r="S83" s="52">
        <v>100</v>
      </c>
      <c r="T83" s="52">
        <v>0.5</v>
      </c>
      <c r="U83" s="69">
        <v>2.4</v>
      </c>
      <c r="V83" s="69">
        <v>0.8</v>
      </c>
      <c r="W83" s="69">
        <v>0.9</v>
      </c>
      <c r="X83" s="69">
        <v>-0.5</v>
      </c>
      <c r="Y83" s="69">
        <v>-3</v>
      </c>
      <c r="Z83" s="52">
        <v>-1.2</v>
      </c>
      <c r="AA83" s="91" t="s">
        <v>368</v>
      </c>
      <c r="AB83" s="52">
        <v>47.4</v>
      </c>
      <c r="AC83" s="52">
        <v>45</v>
      </c>
      <c r="AD83" s="52">
        <v>4.5</v>
      </c>
      <c r="AE83" s="52">
        <v>4.8</v>
      </c>
      <c r="AF83" s="52">
        <v>4.1</v>
      </c>
      <c r="AG83" s="52">
        <v>7.9</v>
      </c>
      <c r="AH83" s="52">
        <v>9.9</v>
      </c>
      <c r="AI83" s="52">
        <v>6.2</v>
      </c>
      <c r="AJ83" s="88">
        <v>302</v>
      </c>
      <c r="AK83" s="88">
        <v>5352</v>
      </c>
      <c r="AL83" s="55">
        <v>0.91</v>
      </c>
      <c r="AM83" s="52">
        <v>0.2</v>
      </c>
      <c r="AN83" s="52">
        <v>2.1</v>
      </c>
      <c r="AO83" s="61">
        <v>1302</v>
      </c>
      <c r="AP83" s="58">
        <v>6.9</v>
      </c>
      <c r="AQ83" s="64" t="s">
        <v>157</v>
      </c>
      <c r="AR83" s="91" t="s">
        <v>368</v>
      </c>
      <c r="AS83" s="10"/>
    </row>
    <row r="84" spans="3:45" ht="20.25" customHeight="1">
      <c r="C84" s="90" t="s">
        <v>79</v>
      </c>
      <c r="D84" s="347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125"/>
      <c r="R84" s="52">
        <v>16.7</v>
      </c>
      <c r="S84" s="52">
        <v>36.4</v>
      </c>
      <c r="T84" s="52">
        <v>-3.7</v>
      </c>
      <c r="U84" s="69">
        <v>-2.7</v>
      </c>
      <c r="V84" s="69">
        <v>-7.3</v>
      </c>
      <c r="W84" s="69">
        <v>-7</v>
      </c>
      <c r="X84" s="69">
        <v>-4.3</v>
      </c>
      <c r="Y84" s="69">
        <v>-7.1</v>
      </c>
      <c r="Z84" s="52">
        <v>-0.4</v>
      </c>
      <c r="AA84" s="90" t="s">
        <v>79</v>
      </c>
      <c r="AB84" s="52">
        <v>47.6</v>
      </c>
      <c r="AC84" s="52">
        <v>45.6</v>
      </c>
      <c r="AD84" s="52">
        <v>4.7</v>
      </c>
      <c r="AE84" s="52">
        <v>5</v>
      </c>
      <c r="AF84" s="52">
        <v>4.2</v>
      </c>
      <c r="AG84" s="52">
        <v>9</v>
      </c>
      <c r="AH84" s="52">
        <v>10.8</v>
      </c>
      <c r="AI84" s="52">
        <v>7.2</v>
      </c>
      <c r="AJ84" s="88">
        <v>310</v>
      </c>
      <c r="AK84" s="88">
        <v>5351</v>
      </c>
      <c r="AL84" s="55">
        <v>0.91</v>
      </c>
      <c r="AM84" s="52">
        <v>0.1</v>
      </c>
      <c r="AN84" s="52">
        <v>0</v>
      </c>
      <c r="AO84" s="61">
        <v>1173</v>
      </c>
      <c r="AP84" s="58">
        <v>0.4</v>
      </c>
      <c r="AQ84" s="64" t="s">
        <v>160</v>
      </c>
      <c r="AR84" s="90" t="s">
        <v>79</v>
      </c>
      <c r="AS84" s="10"/>
    </row>
    <row r="85" spans="3:45" ht="20.25" customHeight="1">
      <c r="C85" s="90" t="s">
        <v>1</v>
      </c>
      <c r="D85" s="347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125"/>
      <c r="R85" s="52">
        <v>41.7</v>
      </c>
      <c r="S85" s="52">
        <v>72.7</v>
      </c>
      <c r="T85" s="52">
        <v>0</v>
      </c>
      <c r="U85" s="69">
        <v>0.3</v>
      </c>
      <c r="V85" s="69">
        <v>-3.4</v>
      </c>
      <c r="W85" s="69">
        <v>-2.9</v>
      </c>
      <c r="X85" s="69">
        <v>-3.3</v>
      </c>
      <c r="Y85" s="69">
        <v>-4.2</v>
      </c>
      <c r="Z85" s="52">
        <v>-1.9</v>
      </c>
      <c r="AA85" s="90" t="s">
        <v>1</v>
      </c>
      <c r="AB85" s="52">
        <v>45.2</v>
      </c>
      <c r="AC85" s="52">
        <v>49.5</v>
      </c>
      <c r="AD85" s="52">
        <v>4.5</v>
      </c>
      <c r="AE85" s="52">
        <v>4.7</v>
      </c>
      <c r="AF85" s="52">
        <v>4.2</v>
      </c>
      <c r="AG85" s="52">
        <v>10.3</v>
      </c>
      <c r="AH85" s="52">
        <v>11.6</v>
      </c>
      <c r="AI85" s="52">
        <v>8.7</v>
      </c>
      <c r="AJ85" s="88">
        <v>297</v>
      </c>
      <c r="AK85" s="88">
        <v>5357</v>
      </c>
      <c r="AL85" s="55">
        <v>0.91</v>
      </c>
      <c r="AM85" s="52">
        <v>-0.4</v>
      </c>
      <c r="AN85" s="52">
        <v>-0.9</v>
      </c>
      <c r="AO85" s="61">
        <v>1166</v>
      </c>
      <c r="AP85" s="58">
        <v>-2.7</v>
      </c>
      <c r="AQ85" s="64" t="s">
        <v>163</v>
      </c>
      <c r="AR85" s="90" t="s">
        <v>1</v>
      </c>
      <c r="AS85" s="10"/>
    </row>
    <row r="86" spans="3:45" ht="20.25" customHeight="1">
      <c r="C86" s="90" t="s">
        <v>5</v>
      </c>
      <c r="D86" s="347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125"/>
      <c r="R86" s="52">
        <v>37.5</v>
      </c>
      <c r="S86" s="52">
        <v>54.5</v>
      </c>
      <c r="T86" s="52">
        <v>-3</v>
      </c>
      <c r="U86" s="69">
        <v>3.8</v>
      </c>
      <c r="V86" s="69">
        <v>-0.9</v>
      </c>
      <c r="W86" s="69">
        <v>0</v>
      </c>
      <c r="X86" s="69">
        <v>-0.5</v>
      </c>
      <c r="Y86" s="69">
        <v>-2.3</v>
      </c>
      <c r="Z86" s="52">
        <v>9</v>
      </c>
      <c r="AA86" s="90" t="s">
        <v>5</v>
      </c>
      <c r="AB86" s="52">
        <v>47.4</v>
      </c>
      <c r="AC86" s="52">
        <v>49.8</v>
      </c>
      <c r="AD86" s="52">
        <v>4.4</v>
      </c>
      <c r="AE86" s="52">
        <v>4.5</v>
      </c>
      <c r="AF86" s="52">
        <v>4.3</v>
      </c>
      <c r="AG86" s="52">
        <v>10.3</v>
      </c>
      <c r="AH86" s="52">
        <v>11.3</v>
      </c>
      <c r="AI86" s="52">
        <v>9.2</v>
      </c>
      <c r="AJ86" s="88">
        <v>293</v>
      </c>
      <c r="AK86" s="88">
        <v>5401</v>
      </c>
      <c r="AL86" s="55">
        <v>0.94</v>
      </c>
      <c r="AM86" s="52">
        <v>0.6</v>
      </c>
      <c r="AN86" s="52">
        <v>1.8</v>
      </c>
      <c r="AO86" s="61">
        <v>1138</v>
      </c>
      <c r="AP86" s="58">
        <v>0.6</v>
      </c>
      <c r="AQ86" s="64" t="s">
        <v>165</v>
      </c>
      <c r="AR86" s="90" t="s">
        <v>5</v>
      </c>
      <c r="AS86" s="10"/>
    </row>
    <row r="87" spans="3:45" ht="20.25" customHeight="1">
      <c r="C87" s="90" t="s">
        <v>166</v>
      </c>
      <c r="D87" s="347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125"/>
      <c r="R87" s="52">
        <v>41.7</v>
      </c>
      <c r="S87" s="52">
        <v>63.6</v>
      </c>
      <c r="T87" s="52">
        <v>-2</v>
      </c>
      <c r="U87" s="69">
        <v>2.9</v>
      </c>
      <c r="V87" s="69">
        <v>-1.6</v>
      </c>
      <c r="W87" s="69">
        <v>-1.3</v>
      </c>
      <c r="X87" s="69">
        <v>-0.5</v>
      </c>
      <c r="Y87" s="69">
        <v>-3.4</v>
      </c>
      <c r="Z87" s="52">
        <v>7.9</v>
      </c>
      <c r="AA87" s="90" t="s">
        <v>166</v>
      </c>
      <c r="AB87" s="52">
        <v>48.3</v>
      </c>
      <c r="AC87" s="52">
        <v>50.3</v>
      </c>
      <c r="AD87" s="52">
        <v>4.4</v>
      </c>
      <c r="AE87" s="52">
        <v>4.6</v>
      </c>
      <c r="AF87" s="52">
        <v>4.2</v>
      </c>
      <c r="AG87" s="52">
        <v>9.1</v>
      </c>
      <c r="AH87" s="52">
        <v>10.7</v>
      </c>
      <c r="AI87" s="52">
        <v>7.8</v>
      </c>
      <c r="AJ87" s="88">
        <v>296</v>
      </c>
      <c r="AK87" s="88">
        <v>5428</v>
      </c>
      <c r="AL87" s="55">
        <v>0.94</v>
      </c>
      <c r="AM87" s="52">
        <v>0.6</v>
      </c>
      <c r="AN87" s="52">
        <v>1</v>
      </c>
      <c r="AO87" s="61">
        <v>1205</v>
      </c>
      <c r="AP87" s="58">
        <v>3</v>
      </c>
      <c r="AQ87" s="64" t="s">
        <v>173</v>
      </c>
      <c r="AR87" s="90" t="s">
        <v>167</v>
      </c>
      <c r="AS87" s="10"/>
    </row>
    <row r="88" spans="3:45" ht="20.25" customHeight="1">
      <c r="C88" s="90" t="s">
        <v>171</v>
      </c>
      <c r="D88" s="347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125"/>
      <c r="R88" s="52">
        <v>66.7</v>
      </c>
      <c r="S88" s="52">
        <v>100</v>
      </c>
      <c r="T88" s="52">
        <v>-0.1</v>
      </c>
      <c r="U88" s="69">
        <v>3</v>
      </c>
      <c r="V88" s="69">
        <v>0.6</v>
      </c>
      <c r="W88" s="69">
        <v>1.4</v>
      </c>
      <c r="X88" s="216" t="s">
        <v>214</v>
      </c>
      <c r="Y88" s="69">
        <v>-2.2</v>
      </c>
      <c r="Z88" s="52">
        <v>8.3</v>
      </c>
      <c r="AA88" s="90" t="s">
        <v>171</v>
      </c>
      <c r="AB88" s="52">
        <v>46.6</v>
      </c>
      <c r="AC88" s="52">
        <v>50.9</v>
      </c>
      <c r="AD88" s="52">
        <v>4.2</v>
      </c>
      <c r="AE88" s="52">
        <v>4.4</v>
      </c>
      <c r="AF88" s="52">
        <v>3.9</v>
      </c>
      <c r="AG88" s="52">
        <v>7.8</v>
      </c>
      <c r="AH88" s="52">
        <v>9.4</v>
      </c>
      <c r="AI88" s="52">
        <v>6.5</v>
      </c>
      <c r="AJ88" s="88">
        <v>278</v>
      </c>
      <c r="AK88" s="88">
        <v>5391</v>
      </c>
      <c r="AL88" s="55">
        <v>0.96</v>
      </c>
      <c r="AM88" s="52">
        <v>1.5</v>
      </c>
      <c r="AN88" s="52">
        <v>2.1</v>
      </c>
      <c r="AO88" s="61">
        <v>1222</v>
      </c>
      <c r="AP88" s="58">
        <v>2.4</v>
      </c>
      <c r="AQ88" s="64" t="s">
        <v>255</v>
      </c>
      <c r="AR88" s="90" t="s">
        <v>3</v>
      </c>
      <c r="AS88" s="10"/>
    </row>
    <row r="89" spans="3:45" ht="20.25" customHeight="1">
      <c r="C89" s="90" t="s">
        <v>169</v>
      </c>
      <c r="D89" s="347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125"/>
      <c r="R89" s="52" t="s">
        <v>291</v>
      </c>
      <c r="S89" s="52" t="s">
        <v>293</v>
      </c>
      <c r="T89" s="52">
        <v>-3.7</v>
      </c>
      <c r="U89" s="69">
        <v>0.6</v>
      </c>
      <c r="V89" s="69">
        <v>0.4</v>
      </c>
      <c r="W89" s="69">
        <v>1.1</v>
      </c>
      <c r="X89" s="216" t="s">
        <v>214</v>
      </c>
      <c r="Y89" s="69">
        <v>-2.3</v>
      </c>
      <c r="Z89" s="52">
        <v>-2.1</v>
      </c>
      <c r="AA89" s="90" t="s">
        <v>169</v>
      </c>
      <c r="AB89" s="52">
        <v>48.1</v>
      </c>
      <c r="AC89" s="52">
        <v>50.4</v>
      </c>
      <c r="AD89" s="52">
        <v>4.4</v>
      </c>
      <c r="AE89" s="52">
        <v>4.5</v>
      </c>
      <c r="AF89" s="52">
        <v>4.3</v>
      </c>
      <c r="AG89" s="52">
        <v>8.3</v>
      </c>
      <c r="AH89" s="52">
        <v>9.3</v>
      </c>
      <c r="AI89" s="52">
        <v>7.2</v>
      </c>
      <c r="AJ89" s="88">
        <v>294</v>
      </c>
      <c r="AK89" s="88">
        <v>5370</v>
      </c>
      <c r="AL89" s="55">
        <v>0.97</v>
      </c>
      <c r="AM89" s="52">
        <v>1.3</v>
      </c>
      <c r="AN89" s="52">
        <v>1</v>
      </c>
      <c r="AO89" s="61">
        <v>1335</v>
      </c>
      <c r="AP89" s="58">
        <v>8.3</v>
      </c>
      <c r="AQ89" s="64" t="s">
        <v>275</v>
      </c>
      <c r="AR89" s="90" t="s">
        <v>169</v>
      </c>
      <c r="AS89" s="10"/>
    </row>
    <row r="90" spans="3:45" ht="20.25" customHeight="1">
      <c r="C90" s="90" t="s">
        <v>124</v>
      </c>
      <c r="D90" s="347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125"/>
      <c r="R90" s="52" t="s">
        <v>292</v>
      </c>
      <c r="S90" s="52" t="s">
        <v>343</v>
      </c>
      <c r="T90" s="52">
        <v>-0.6</v>
      </c>
      <c r="U90" s="69">
        <v>1.6</v>
      </c>
      <c r="V90" s="69">
        <v>-1.4</v>
      </c>
      <c r="W90" s="69">
        <v>-0.7</v>
      </c>
      <c r="X90" s="69">
        <v>-0.5</v>
      </c>
      <c r="Y90" s="69">
        <v>-2.9</v>
      </c>
      <c r="Z90" s="52">
        <v>-0.3</v>
      </c>
      <c r="AA90" s="90" t="s">
        <v>124</v>
      </c>
      <c r="AB90" s="52">
        <v>48.4</v>
      </c>
      <c r="AC90" s="52">
        <v>50.5</v>
      </c>
      <c r="AD90" s="52">
        <v>4.3</v>
      </c>
      <c r="AE90" s="52">
        <v>4.4</v>
      </c>
      <c r="AF90" s="52">
        <v>4.2</v>
      </c>
      <c r="AG90" s="52">
        <v>8.5</v>
      </c>
      <c r="AH90" s="52">
        <v>9.4</v>
      </c>
      <c r="AI90" s="52">
        <v>7.5</v>
      </c>
      <c r="AJ90" s="88">
        <v>288</v>
      </c>
      <c r="AK90" s="88">
        <v>5375</v>
      </c>
      <c r="AL90" s="55">
        <v>0.97</v>
      </c>
      <c r="AM90" s="52">
        <v>-1.1</v>
      </c>
      <c r="AN90" s="52">
        <v>1</v>
      </c>
      <c r="AO90" s="61">
        <v>1271</v>
      </c>
      <c r="AP90" s="58">
        <v>7</v>
      </c>
      <c r="AQ90" s="64">
        <v>-0.8</v>
      </c>
      <c r="AR90" s="90" t="s">
        <v>124</v>
      </c>
      <c r="AS90" s="10"/>
    </row>
    <row r="91" spans="3:45" ht="20.25" customHeight="1">
      <c r="C91" s="90" t="s">
        <v>6</v>
      </c>
      <c r="D91" s="347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125"/>
      <c r="R91" s="52" t="s">
        <v>341</v>
      </c>
      <c r="S91" s="52" t="s">
        <v>342</v>
      </c>
      <c r="T91" s="52">
        <v>1</v>
      </c>
      <c r="U91" s="69">
        <v>0.2</v>
      </c>
      <c r="V91" s="69">
        <v>0.9</v>
      </c>
      <c r="W91" s="69">
        <v>0.8</v>
      </c>
      <c r="X91" s="216">
        <v>1</v>
      </c>
      <c r="Y91" s="69">
        <v>-1.9</v>
      </c>
      <c r="Z91" s="52">
        <v>0.4</v>
      </c>
      <c r="AA91" s="90" t="s">
        <v>6</v>
      </c>
      <c r="AB91" s="52">
        <v>45.5</v>
      </c>
      <c r="AC91" s="52">
        <v>51.7</v>
      </c>
      <c r="AD91" s="52">
        <v>4.2</v>
      </c>
      <c r="AE91" s="52">
        <v>4.3</v>
      </c>
      <c r="AF91" s="52">
        <v>4.2</v>
      </c>
      <c r="AG91" s="52">
        <v>8.2</v>
      </c>
      <c r="AH91" s="52">
        <v>9.3</v>
      </c>
      <c r="AI91" s="52">
        <v>7.4</v>
      </c>
      <c r="AJ91" s="88">
        <v>283</v>
      </c>
      <c r="AK91" s="88">
        <v>5456</v>
      </c>
      <c r="AL91" s="55">
        <v>0.97</v>
      </c>
      <c r="AM91" s="52">
        <v>0.8</v>
      </c>
      <c r="AN91" s="52">
        <v>1</v>
      </c>
      <c r="AO91" s="61">
        <v>1245</v>
      </c>
      <c r="AP91" s="58">
        <v>-0.2</v>
      </c>
      <c r="AQ91" s="64">
        <v>0.1</v>
      </c>
      <c r="AR91" s="90" t="s">
        <v>6</v>
      </c>
      <c r="AS91" s="10"/>
    </row>
    <row r="92" spans="3:45" ht="20.25" customHeight="1">
      <c r="C92" s="90" t="s">
        <v>344</v>
      </c>
      <c r="D92" s="347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125"/>
      <c r="R92" s="52"/>
      <c r="S92" s="52"/>
      <c r="T92" s="52"/>
      <c r="U92" s="69">
        <v>-0.3</v>
      </c>
      <c r="V92" s="69">
        <v>0.3</v>
      </c>
      <c r="W92" s="69">
        <v>0.1</v>
      </c>
      <c r="X92" s="216">
        <v>-2.3</v>
      </c>
      <c r="Y92" s="69">
        <v>-4.6</v>
      </c>
      <c r="Z92" s="52" t="s">
        <v>397</v>
      </c>
      <c r="AA92" s="90" t="s">
        <v>7</v>
      </c>
      <c r="AB92" s="52">
        <v>47.9</v>
      </c>
      <c r="AC92" s="52">
        <v>50.7</v>
      </c>
      <c r="AD92" s="52">
        <v>4.5</v>
      </c>
      <c r="AE92" s="52">
        <v>4.5</v>
      </c>
      <c r="AF92" s="52">
        <v>4.5</v>
      </c>
      <c r="AG92" s="52">
        <v>8.6</v>
      </c>
      <c r="AH92" s="52">
        <v>9.4</v>
      </c>
      <c r="AI92" s="52">
        <v>7.7</v>
      </c>
      <c r="AJ92" s="88">
        <v>301</v>
      </c>
      <c r="AK92" s="88">
        <v>5454</v>
      </c>
      <c r="AL92" s="55">
        <v>0.98</v>
      </c>
      <c r="AM92" s="52"/>
      <c r="AN92" s="52"/>
      <c r="AO92" s="61"/>
      <c r="AP92" s="58"/>
      <c r="AQ92" s="64"/>
      <c r="AR92" s="90" t="s">
        <v>344</v>
      </c>
      <c r="AS92" s="10"/>
    </row>
    <row r="93" spans="3:45" ht="9.75" customHeight="1" thickBot="1">
      <c r="C93" s="92"/>
      <c r="D93" s="349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1"/>
      <c r="R93" s="72"/>
      <c r="S93" s="72"/>
      <c r="T93" s="72"/>
      <c r="U93" s="73"/>
      <c r="V93" s="73"/>
      <c r="W93" s="73"/>
      <c r="X93" s="73"/>
      <c r="Y93" s="73"/>
      <c r="Z93" s="274"/>
      <c r="AA93" s="275"/>
      <c r="AB93" s="72"/>
      <c r="AC93" s="72"/>
      <c r="AD93" s="72"/>
      <c r="AE93" s="72"/>
      <c r="AF93" s="72"/>
      <c r="AG93" s="72"/>
      <c r="AH93" s="72"/>
      <c r="AI93" s="72"/>
      <c r="AJ93" s="89"/>
      <c r="AK93" s="89"/>
      <c r="AL93" s="75"/>
      <c r="AM93" s="72"/>
      <c r="AN93" s="72"/>
      <c r="AO93" s="74"/>
      <c r="AP93" s="76"/>
      <c r="AQ93" s="77"/>
      <c r="AR93" s="92"/>
      <c r="AS93" s="10"/>
    </row>
    <row r="94" spans="1:44" ht="7.5" customHeight="1">
      <c r="A94" s="10"/>
      <c r="B94" s="10"/>
      <c r="C94" s="38"/>
      <c r="D94" s="4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39"/>
      <c r="W94" s="11"/>
      <c r="X94" s="11"/>
      <c r="Y94" s="11"/>
      <c r="Z94" s="11"/>
      <c r="AA94" s="17"/>
      <c r="AB94" s="17"/>
      <c r="AC94" s="18"/>
      <c r="AD94" s="11"/>
      <c r="AE94" s="11"/>
      <c r="AF94" s="11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38"/>
    </row>
    <row r="95" spans="1:46" ht="7.5" customHeight="1" thickBot="1">
      <c r="A95" s="10"/>
      <c r="B95" s="10"/>
      <c r="C95" s="40"/>
      <c r="D95" s="32"/>
      <c r="E95" s="32"/>
      <c r="F95" s="32"/>
      <c r="G95" s="14"/>
      <c r="H95" s="14"/>
      <c r="I95" s="14"/>
      <c r="J95" s="14"/>
      <c r="K95" s="10"/>
      <c r="L95" s="14"/>
      <c r="M95" s="14"/>
      <c r="N95" s="10"/>
      <c r="O95" s="14"/>
      <c r="P95" s="14"/>
      <c r="Q95" s="14"/>
      <c r="R95" s="14"/>
      <c r="S95" s="14"/>
      <c r="T95" s="14"/>
      <c r="U95" s="14"/>
      <c r="V95" s="14"/>
      <c r="W95" s="15"/>
      <c r="X95" s="39"/>
      <c r="Y95" s="11"/>
      <c r="Z95" s="15"/>
      <c r="AA95" s="15"/>
      <c r="AB95" s="15"/>
      <c r="AC95" s="17"/>
      <c r="AD95" s="16"/>
      <c r="AE95" s="18"/>
      <c r="AF95" s="15"/>
      <c r="AG95" s="15"/>
      <c r="AH95" s="15"/>
      <c r="AI95" s="10"/>
      <c r="AJ95" s="10"/>
      <c r="AK95" s="10"/>
      <c r="AL95" s="10"/>
      <c r="AM95" s="10"/>
      <c r="AN95" s="10"/>
      <c r="AO95" s="10"/>
      <c r="AP95" s="10"/>
      <c r="AQ95" s="10"/>
      <c r="AR95" s="40"/>
      <c r="AS95" s="10"/>
      <c r="AT95" s="10"/>
    </row>
    <row r="96" spans="3:44" ht="24" customHeight="1" thickBot="1">
      <c r="C96" s="33"/>
      <c r="D96" s="93" t="s">
        <v>83</v>
      </c>
      <c r="E96" s="81"/>
      <c r="F96" s="81"/>
      <c r="G96" s="81"/>
      <c r="H96" s="81"/>
      <c r="I96" s="81"/>
      <c r="J96" s="82" t="s">
        <v>40</v>
      </c>
      <c r="K96" s="79"/>
      <c r="L96" s="81"/>
      <c r="M96" s="83" t="s">
        <v>285</v>
      </c>
      <c r="N96" s="79"/>
      <c r="O96" s="81"/>
      <c r="P96" s="94"/>
      <c r="Q96" s="94"/>
      <c r="R96" s="82" t="s">
        <v>137</v>
      </c>
      <c r="S96" s="81"/>
      <c r="T96" s="81"/>
      <c r="U96" s="81"/>
      <c r="V96" s="95" t="s">
        <v>32</v>
      </c>
      <c r="W96" s="96" t="s">
        <v>84</v>
      </c>
      <c r="X96" s="78" t="s">
        <v>85</v>
      </c>
      <c r="Y96" s="81"/>
      <c r="Z96" s="81"/>
      <c r="AA96" s="81"/>
      <c r="AB96" s="81"/>
      <c r="AC96" s="81"/>
      <c r="AD96" s="78" t="s">
        <v>86</v>
      </c>
      <c r="AE96" s="81"/>
      <c r="AF96" s="81"/>
      <c r="AG96" s="81"/>
      <c r="AH96" s="81"/>
      <c r="AI96" s="81"/>
      <c r="AJ96" s="80"/>
      <c r="AK96" s="78" t="s">
        <v>87</v>
      </c>
      <c r="AL96" s="81"/>
      <c r="AM96" s="79"/>
      <c r="AN96" s="97"/>
      <c r="AO96" s="82" t="s">
        <v>38</v>
      </c>
      <c r="AP96" s="81"/>
      <c r="AQ96" s="98"/>
      <c r="AR96" s="33"/>
    </row>
    <row r="97" spans="3:44" ht="18" customHeight="1">
      <c r="C97" s="25"/>
      <c r="D97" s="357" t="s">
        <v>61</v>
      </c>
      <c r="E97" s="358"/>
      <c r="F97" s="359"/>
      <c r="G97" s="375" t="s">
        <v>111</v>
      </c>
      <c r="H97" s="377" t="s">
        <v>113</v>
      </c>
      <c r="I97" s="399" t="s">
        <v>112</v>
      </c>
      <c r="J97" s="357" t="s">
        <v>58</v>
      </c>
      <c r="K97" s="358"/>
      <c r="L97" s="359"/>
      <c r="M97" s="437" t="s">
        <v>71</v>
      </c>
      <c r="N97" s="441"/>
      <c r="O97" s="441"/>
      <c r="P97" s="438"/>
      <c r="Q97" s="399" t="s">
        <v>39</v>
      </c>
      <c r="R97" s="437" t="s">
        <v>34</v>
      </c>
      <c r="S97" s="438"/>
      <c r="T97" s="437" t="s">
        <v>35</v>
      </c>
      <c r="U97" s="438"/>
      <c r="V97" s="431" t="s">
        <v>127</v>
      </c>
      <c r="W97" s="431" t="s">
        <v>33</v>
      </c>
      <c r="X97" s="357" t="s">
        <v>333</v>
      </c>
      <c r="Y97" s="392"/>
      <c r="Z97" s="357" t="s">
        <v>334</v>
      </c>
      <c r="AA97" s="359"/>
      <c r="AB97" s="448" t="s">
        <v>209</v>
      </c>
      <c r="AC97" s="441"/>
      <c r="AD97" s="379" t="s">
        <v>92</v>
      </c>
      <c r="AE97" s="375" t="s">
        <v>131</v>
      </c>
      <c r="AF97" s="377" t="s">
        <v>59</v>
      </c>
      <c r="AG97" s="371" t="s">
        <v>210</v>
      </c>
      <c r="AH97" s="399" t="s">
        <v>93</v>
      </c>
      <c r="AI97" s="437" t="s">
        <v>128</v>
      </c>
      <c r="AJ97" s="467"/>
      <c r="AK97" s="379" t="s">
        <v>175</v>
      </c>
      <c r="AL97" s="379" t="s">
        <v>174</v>
      </c>
      <c r="AM97" s="379" t="s">
        <v>194</v>
      </c>
      <c r="AN97" s="399" t="s">
        <v>47</v>
      </c>
      <c r="AO97" s="379" t="s">
        <v>243</v>
      </c>
      <c r="AP97" s="379" t="s">
        <v>29</v>
      </c>
      <c r="AQ97" s="407" t="s">
        <v>30</v>
      </c>
      <c r="AR97" s="25"/>
    </row>
    <row r="98" spans="3:44" ht="17.25" customHeight="1">
      <c r="C98" s="34"/>
      <c r="D98" s="427" t="s">
        <v>115</v>
      </c>
      <c r="E98" s="425" t="s">
        <v>56</v>
      </c>
      <c r="F98" s="425" t="s">
        <v>105</v>
      </c>
      <c r="G98" s="430"/>
      <c r="H98" s="429"/>
      <c r="I98" s="428"/>
      <c r="J98" s="360" t="s">
        <v>116</v>
      </c>
      <c r="K98" s="355" t="s">
        <v>114</v>
      </c>
      <c r="L98" s="355" t="s">
        <v>132</v>
      </c>
      <c r="M98" s="373" t="s">
        <v>56</v>
      </c>
      <c r="N98" s="412"/>
      <c r="O98" s="436" t="s">
        <v>57</v>
      </c>
      <c r="P98" s="412"/>
      <c r="Q98" s="376"/>
      <c r="R98" s="373"/>
      <c r="S98" s="412"/>
      <c r="T98" s="373"/>
      <c r="U98" s="412"/>
      <c r="V98" s="432"/>
      <c r="W98" s="432"/>
      <c r="X98" s="393"/>
      <c r="Y98" s="394"/>
      <c r="Z98" s="403"/>
      <c r="AA98" s="410"/>
      <c r="AB98" s="373"/>
      <c r="AC98" s="412"/>
      <c r="AD98" s="376"/>
      <c r="AE98" s="376"/>
      <c r="AF98" s="378"/>
      <c r="AG98" s="372"/>
      <c r="AH98" s="376"/>
      <c r="AI98" s="408" t="s">
        <v>129</v>
      </c>
      <c r="AJ98" s="408" t="s">
        <v>130</v>
      </c>
      <c r="AK98" s="376"/>
      <c r="AL98" s="376"/>
      <c r="AM98" s="372"/>
      <c r="AN98" s="376"/>
      <c r="AO98" s="376"/>
      <c r="AP98" s="376"/>
      <c r="AQ98" s="398"/>
      <c r="AR98" s="34"/>
    </row>
    <row r="99" spans="3:44" s="7" customFormat="1" ht="24" customHeight="1">
      <c r="C99" s="25"/>
      <c r="D99" s="426"/>
      <c r="E99" s="426"/>
      <c r="F99" s="426"/>
      <c r="G99" s="430"/>
      <c r="H99" s="429"/>
      <c r="I99" s="428"/>
      <c r="J99" s="361"/>
      <c r="K99" s="361"/>
      <c r="L99" s="361"/>
      <c r="M99" s="99" t="s">
        <v>72</v>
      </c>
      <c r="N99" s="99" t="s">
        <v>73</v>
      </c>
      <c r="O99" s="99" t="s">
        <v>72</v>
      </c>
      <c r="P99" s="99" t="s">
        <v>73</v>
      </c>
      <c r="Q99" s="376"/>
      <c r="R99" s="373"/>
      <c r="S99" s="412"/>
      <c r="T99" s="373"/>
      <c r="U99" s="412"/>
      <c r="V99" s="433"/>
      <c r="W99" s="433"/>
      <c r="X99" s="395"/>
      <c r="Y99" s="396"/>
      <c r="Z99" s="405"/>
      <c r="AA99" s="411"/>
      <c r="AB99" s="373"/>
      <c r="AC99" s="412"/>
      <c r="AD99" s="376"/>
      <c r="AE99" s="376"/>
      <c r="AF99" s="378"/>
      <c r="AG99" s="372"/>
      <c r="AH99" s="376"/>
      <c r="AI99" s="466"/>
      <c r="AJ99" s="466"/>
      <c r="AK99" s="376"/>
      <c r="AL99" s="376"/>
      <c r="AM99" s="372"/>
      <c r="AN99" s="376"/>
      <c r="AO99" s="376"/>
      <c r="AP99" s="376"/>
      <c r="AQ99" s="398"/>
      <c r="AR99" s="25"/>
    </row>
    <row r="100" spans="3:44" ht="19.5" customHeight="1">
      <c r="C100" s="34"/>
      <c r="D100" s="376" t="s">
        <v>23</v>
      </c>
      <c r="E100" s="376" t="s">
        <v>88</v>
      </c>
      <c r="F100" s="376" t="s">
        <v>88</v>
      </c>
      <c r="G100" s="376" t="s">
        <v>89</v>
      </c>
      <c r="H100" s="376" t="s">
        <v>89</v>
      </c>
      <c r="I100" s="376" t="s">
        <v>152</v>
      </c>
      <c r="J100" s="376" t="s">
        <v>23</v>
      </c>
      <c r="K100" s="376" t="s">
        <v>88</v>
      </c>
      <c r="L100" s="376" t="s">
        <v>88</v>
      </c>
      <c r="M100" s="376"/>
      <c r="N100" s="376"/>
      <c r="O100" s="376"/>
      <c r="P100" s="376"/>
      <c r="Q100" s="376" t="s">
        <v>88</v>
      </c>
      <c r="R100" s="376" t="s">
        <v>66</v>
      </c>
      <c r="S100" s="367" t="s">
        <v>31</v>
      </c>
      <c r="T100" s="376" t="s">
        <v>66</v>
      </c>
      <c r="U100" s="376" t="s">
        <v>90</v>
      </c>
      <c r="V100" s="390" t="s">
        <v>90</v>
      </c>
      <c r="W100" s="390" t="s">
        <v>90</v>
      </c>
      <c r="X100" s="408" t="s">
        <v>153</v>
      </c>
      <c r="Y100" s="408" t="s">
        <v>28</v>
      </c>
      <c r="Z100" s="408" t="s">
        <v>153</v>
      </c>
      <c r="AA100" s="367" t="s">
        <v>28</v>
      </c>
      <c r="AB100" s="408" t="s">
        <v>153</v>
      </c>
      <c r="AC100" s="367" t="s">
        <v>28</v>
      </c>
      <c r="AD100" s="367" t="s">
        <v>67</v>
      </c>
      <c r="AE100" s="367" t="s">
        <v>67</v>
      </c>
      <c r="AF100" s="367" t="s">
        <v>60</v>
      </c>
      <c r="AG100" s="376" t="s">
        <v>211</v>
      </c>
      <c r="AH100" s="376" t="s">
        <v>0</v>
      </c>
      <c r="AI100" s="376" t="s">
        <v>0</v>
      </c>
      <c r="AJ100" s="376" t="s">
        <v>0</v>
      </c>
      <c r="AK100" s="367" t="s">
        <v>28</v>
      </c>
      <c r="AL100" s="367" t="s">
        <v>28</v>
      </c>
      <c r="AM100" s="367" t="s">
        <v>28</v>
      </c>
      <c r="AN100" s="376" t="s">
        <v>91</v>
      </c>
      <c r="AO100" s="367" t="s">
        <v>49</v>
      </c>
      <c r="AP100" s="367" t="s">
        <v>28</v>
      </c>
      <c r="AQ100" s="400" t="s">
        <v>49</v>
      </c>
      <c r="AR100" s="34"/>
    </row>
    <row r="101" spans="3:44" s="8" customFormat="1" ht="36" customHeight="1" thickBot="1">
      <c r="C101" s="24"/>
      <c r="D101" s="354"/>
      <c r="E101" s="354"/>
      <c r="F101" s="354"/>
      <c r="G101" s="354"/>
      <c r="H101" s="354"/>
      <c r="I101" s="354"/>
      <c r="J101" s="354"/>
      <c r="K101" s="354"/>
      <c r="L101" s="354"/>
      <c r="M101" s="368"/>
      <c r="N101" s="368"/>
      <c r="O101" s="368"/>
      <c r="P101" s="368"/>
      <c r="Q101" s="354"/>
      <c r="R101" s="368"/>
      <c r="S101" s="368"/>
      <c r="T101" s="368"/>
      <c r="U101" s="368"/>
      <c r="V101" s="391"/>
      <c r="W101" s="391"/>
      <c r="X101" s="409"/>
      <c r="Y101" s="409"/>
      <c r="Z101" s="409"/>
      <c r="AA101" s="368"/>
      <c r="AB101" s="409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54"/>
      <c r="AP101" s="368"/>
      <c r="AQ101" s="468"/>
      <c r="AR101" s="24"/>
    </row>
    <row r="102" spans="3:44" s="8" customFormat="1" ht="6.75" customHeight="1">
      <c r="C102" s="100"/>
      <c r="D102" s="102"/>
      <c r="E102" s="103"/>
      <c r="F102" s="103"/>
      <c r="G102" s="45"/>
      <c r="H102" s="45"/>
      <c r="I102" s="45"/>
      <c r="J102" s="45"/>
      <c r="K102" s="45"/>
      <c r="L102" s="45"/>
      <c r="M102" s="44"/>
      <c r="N102" s="44"/>
      <c r="O102" s="44"/>
      <c r="P102" s="44"/>
      <c r="Q102" s="44"/>
      <c r="R102" s="104"/>
      <c r="S102" s="44"/>
      <c r="T102" s="104"/>
      <c r="U102" s="44"/>
      <c r="V102" s="45"/>
      <c r="W102" s="45"/>
      <c r="X102" s="143"/>
      <c r="Y102" s="45"/>
      <c r="Z102" s="143"/>
      <c r="AA102" s="45"/>
      <c r="AB102" s="143"/>
      <c r="AC102" s="45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7"/>
      <c r="AR102" s="100"/>
    </row>
    <row r="103" spans="3:54" s="8" customFormat="1" ht="20.25" customHeight="1" hidden="1">
      <c r="C103" s="91" t="s">
        <v>43</v>
      </c>
      <c r="D103" s="105">
        <v>9.8</v>
      </c>
      <c r="E103" s="106">
        <v>4.919308569612113</v>
      </c>
      <c r="F103" s="106">
        <v>14.727290689725493</v>
      </c>
      <c r="G103" s="106">
        <v>11.4</v>
      </c>
      <c r="H103" s="54">
        <v>12.5</v>
      </c>
      <c r="I103" s="52">
        <v>4</v>
      </c>
      <c r="J103" s="52">
        <v>19.915075527536047</v>
      </c>
      <c r="K103" s="52">
        <v>15.86133278502983</v>
      </c>
      <c r="L103" s="52">
        <v>25.662259247056923</v>
      </c>
      <c r="M103" s="107" t="s">
        <v>21</v>
      </c>
      <c r="N103" s="107" t="s">
        <v>21</v>
      </c>
      <c r="O103" s="107" t="s">
        <v>21</v>
      </c>
      <c r="P103" s="107" t="s">
        <v>21</v>
      </c>
      <c r="Q103" s="107">
        <v>-0.9</v>
      </c>
      <c r="R103" s="108">
        <v>99.1</v>
      </c>
      <c r="S103" s="60">
        <v>3.3</v>
      </c>
      <c r="T103" s="108">
        <v>100.7</v>
      </c>
      <c r="U103" s="60">
        <v>-4.1</v>
      </c>
      <c r="V103" s="54">
        <v>2.6</v>
      </c>
      <c r="W103" s="54">
        <v>2.4</v>
      </c>
      <c r="X103" s="144">
        <v>46040.586</v>
      </c>
      <c r="Y103" s="107">
        <v>9.43952108886279</v>
      </c>
      <c r="Z103" s="144">
        <v>39671.66</v>
      </c>
      <c r="AA103" s="107">
        <v>20.388771180686447</v>
      </c>
      <c r="AB103" s="145">
        <v>7289.1</v>
      </c>
      <c r="AC103" s="52">
        <v>-23.09940286540207</v>
      </c>
      <c r="AD103" s="107"/>
      <c r="AE103" s="107"/>
      <c r="AF103" s="53"/>
      <c r="AG103" s="109">
        <v>2.265</v>
      </c>
      <c r="AH103" s="61">
        <v>18003.4</v>
      </c>
      <c r="AI103" s="110">
        <v>123.97</v>
      </c>
      <c r="AJ103" s="110">
        <v>144.11</v>
      </c>
      <c r="AK103" s="52">
        <v>-1.5</v>
      </c>
      <c r="AL103" s="52">
        <v>0.4</v>
      </c>
      <c r="AM103" s="52">
        <v>0.3</v>
      </c>
      <c r="AN103" s="107" t="s">
        <v>21</v>
      </c>
      <c r="AO103" s="107" t="s">
        <v>21</v>
      </c>
      <c r="AP103" s="107" t="s">
        <v>21</v>
      </c>
      <c r="AQ103" s="59" t="s">
        <v>20</v>
      </c>
      <c r="AR103" s="91" t="s">
        <v>43</v>
      </c>
      <c r="AS103"/>
      <c r="AT103"/>
      <c r="AW103"/>
      <c r="AX103"/>
      <c r="AY103"/>
      <c r="AZ103"/>
      <c r="BA103"/>
      <c r="BB103"/>
    </row>
    <row r="104" spans="3:54" s="8" customFormat="1" ht="20.25" customHeight="1" hidden="1">
      <c r="C104" s="91" t="s">
        <v>44</v>
      </c>
      <c r="D104" s="105">
        <v>2.1</v>
      </c>
      <c r="E104" s="106">
        <v>2.8734206045628383</v>
      </c>
      <c r="F104" s="106">
        <v>3.8310714609366414</v>
      </c>
      <c r="G104" s="106">
        <v>-3.8896452486770983</v>
      </c>
      <c r="H104" s="54">
        <v>3.4</v>
      </c>
      <c r="I104" s="52">
        <v>-3</v>
      </c>
      <c r="J104" s="52">
        <v>-7.798600767549885</v>
      </c>
      <c r="K104" s="52">
        <v>-7.654813444401043</v>
      </c>
      <c r="L104" s="52">
        <v>-5.656190369455516</v>
      </c>
      <c r="M104" s="107" t="s">
        <v>21</v>
      </c>
      <c r="N104" s="107" t="s">
        <v>21</v>
      </c>
      <c r="O104" s="107" t="s">
        <v>21</v>
      </c>
      <c r="P104" s="107" t="s">
        <v>21</v>
      </c>
      <c r="Q104" s="107">
        <v>16.4</v>
      </c>
      <c r="R104" s="108">
        <v>100.2</v>
      </c>
      <c r="S104" s="60">
        <v>1.1</v>
      </c>
      <c r="T104" s="108">
        <v>109.8</v>
      </c>
      <c r="U104" s="60">
        <v>9</v>
      </c>
      <c r="V104" s="54">
        <v>-0.5</v>
      </c>
      <c r="W104" s="54">
        <v>-0.9</v>
      </c>
      <c r="X104" s="144">
        <v>51411.190248</v>
      </c>
      <c r="Y104" s="107">
        <v>11.664935382109249</v>
      </c>
      <c r="Z104" s="144">
        <v>39961.467071</v>
      </c>
      <c r="AA104" s="107">
        <v>0.7305113882071623</v>
      </c>
      <c r="AB104" s="145">
        <v>13232.1</v>
      </c>
      <c r="AC104" s="52">
        <v>81.53269951022759</v>
      </c>
      <c r="AD104" s="107"/>
      <c r="AE104" s="107"/>
      <c r="AF104" s="53"/>
      <c r="AG104" s="109">
        <v>1.58</v>
      </c>
      <c r="AH104" s="61">
        <v>16527.17</v>
      </c>
      <c r="AI104" s="110">
        <v>133.39</v>
      </c>
      <c r="AJ104" s="110">
        <v>142.94</v>
      </c>
      <c r="AK104" s="52">
        <v>1</v>
      </c>
      <c r="AL104" s="52">
        <v>2</v>
      </c>
      <c r="AM104" s="52">
        <v>2.1</v>
      </c>
      <c r="AN104" s="107">
        <v>15.61</v>
      </c>
      <c r="AO104" s="107" t="s">
        <v>21</v>
      </c>
      <c r="AP104" s="107" t="s">
        <v>21</v>
      </c>
      <c r="AQ104" s="59" t="s">
        <v>20</v>
      </c>
      <c r="AR104" s="91" t="s">
        <v>44</v>
      </c>
      <c r="AS104"/>
      <c r="AT104"/>
      <c r="AW104"/>
      <c r="AX104"/>
      <c r="AY104"/>
      <c r="AZ104"/>
      <c r="BA104"/>
      <c r="BB104"/>
    </row>
    <row r="105" spans="3:54" s="8" customFormat="1" ht="20.25" customHeight="1">
      <c r="C105" s="90" t="s">
        <v>407</v>
      </c>
      <c r="D105" s="105">
        <v>-13</v>
      </c>
      <c r="E105" s="106">
        <v>-8.726246895198443</v>
      </c>
      <c r="F105" s="106">
        <v>-24.14986703744279</v>
      </c>
      <c r="G105" s="106">
        <v>-18.612923362603766</v>
      </c>
      <c r="H105" s="54">
        <v>-10.3</v>
      </c>
      <c r="I105" s="52">
        <v>-3.9</v>
      </c>
      <c r="J105" s="52">
        <v>-19.779368563100093</v>
      </c>
      <c r="K105" s="52">
        <v>-18.785025708572732</v>
      </c>
      <c r="L105" s="52">
        <v>-21.07976218857472</v>
      </c>
      <c r="M105" s="107" t="s">
        <v>21</v>
      </c>
      <c r="N105" s="107" t="s">
        <v>21</v>
      </c>
      <c r="O105" s="107" t="s">
        <v>21</v>
      </c>
      <c r="P105" s="107" t="s">
        <v>21</v>
      </c>
      <c r="Q105" s="107">
        <v>-1.2</v>
      </c>
      <c r="R105" s="108">
        <v>93.4</v>
      </c>
      <c r="S105" s="60">
        <v>-6.8</v>
      </c>
      <c r="T105" s="108">
        <v>98.4</v>
      </c>
      <c r="U105" s="60">
        <v>-10.4</v>
      </c>
      <c r="V105" s="54">
        <v>-0.9</v>
      </c>
      <c r="W105" s="54">
        <v>-2.3</v>
      </c>
      <c r="X105" s="144">
        <v>49449.347288</v>
      </c>
      <c r="Y105" s="107">
        <v>-3.815984322744441</v>
      </c>
      <c r="Z105" s="144">
        <v>35393.750969</v>
      </c>
      <c r="AA105" s="107">
        <v>-11.430301329739677</v>
      </c>
      <c r="AB105" s="145">
        <v>15191</v>
      </c>
      <c r="AC105" s="52">
        <v>14.804150512768203</v>
      </c>
      <c r="AD105" s="107">
        <v>3.7</v>
      </c>
      <c r="AE105" s="107">
        <v>7.4</v>
      </c>
      <c r="AF105" s="53"/>
      <c r="AG105" s="109">
        <v>1.598</v>
      </c>
      <c r="AH105" s="61">
        <v>15836.59</v>
      </c>
      <c r="AI105" s="110">
        <v>119.99</v>
      </c>
      <c r="AJ105" s="110">
        <v>129.79</v>
      </c>
      <c r="AK105" s="52">
        <v>-2.1</v>
      </c>
      <c r="AL105" s="52">
        <v>0.2</v>
      </c>
      <c r="AM105" s="52">
        <v>-2.1</v>
      </c>
      <c r="AN105" s="107">
        <v>16.76</v>
      </c>
      <c r="AO105" s="107" t="s">
        <v>21</v>
      </c>
      <c r="AP105" s="107" t="s">
        <v>21</v>
      </c>
      <c r="AQ105" s="59" t="s">
        <v>20</v>
      </c>
      <c r="AR105" s="90" t="s">
        <v>407</v>
      </c>
      <c r="AS105"/>
      <c r="AT105"/>
      <c r="AW105"/>
      <c r="AX105"/>
      <c r="AY105"/>
      <c r="AZ105"/>
      <c r="BA105"/>
      <c r="BB105"/>
    </row>
    <row r="106" spans="3:54" s="8" customFormat="1" ht="20.25" customHeight="1">
      <c r="C106" s="90" t="s">
        <v>354</v>
      </c>
      <c r="D106" s="105">
        <v>-4.8</v>
      </c>
      <c r="E106" s="106">
        <v>-7.703615727991476</v>
      </c>
      <c r="F106" s="106">
        <v>7.626787266966545</v>
      </c>
      <c r="G106" s="52">
        <v>0.6009946045590198</v>
      </c>
      <c r="H106" s="52">
        <v>0.1</v>
      </c>
      <c r="I106" s="52">
        <v>-9.2</v>
      </c>
      <c r="J106" s="52">
        <v>28.96727564372901</v>
      </c>
      <c r="K106" s="52">
        <v>29.37773234300147</v>
      </c>
      <c r="L106" s="52">
        <v>22.539672328116538</v>
      </c>
      <c r="M106" s="107" t="s">
        <v>21</v>
      </c>
      <c r="N106" s="107" t="s">
        <v>21</v>
      </c>
      <c r="O106" s="107" t="s">
        <v>21</v>
      </c>
      <c r="P106" s="107" t="s">
        <v>21</v>
      </c>
      <c r="Q106" s="107">
        <v>-3</v>
      </c>
      <c r="R106" s="111">
        <v>95.8</v>
      </c>
      <c r="S106" s="52">
        <v>2.6</v>
      </c>
      <c r="T106" s="111">
        <v>95.6</v>
      </c>
      <c r="U106" s="52">
        <v>-2.8</v>
      </c>
      <c r="V106" s="52">
        <v>0.6</v>
      </c>
      <c r="W106" s="52">
        <v>1</v>
      </c>
      <c r="X106" s="144">
        <v>48547.64788900001</v>
      </c>
      <c r="Y106" s="107">
        <v>-1.8234808919688277</v>
      </c>
      <c r="Z106" s="144">
        <v>36451.615689000006</v>
      </c>
      <c r="AA106" s="107">
        <v>2.9888460280080125</v>
      </c>
      <c r="AB106" s="145">
        <v>13240.9</v>
      </c>
      <c r="AC106" s="52">
        <v>-12.837206240537157</v>
      </c>
      <c r="AD106" s="107">
        <v>3.2</v>
      </c>
      <c r="AE106" s="107">
        <v>9.7</v>
      </c>
      <c r="AF106" s="107"/>
      <c r="AG106" s="109">
        <v>1.77</v>
      </c>
      <c r="AH106" s="61">
        <v>20337.32</v>
      </c>
      <c r="AI106" s="110">
        <v>105.29</v>
      </c>
      <c r="AJ106" s="110">
        <v>101.34</v>
      </c>
      <c r="AK106" s="52">
        <v>-0.8</v>
      </c>
      <c r="AL106" s="52">
        <v>-0.5</v>
      </c>
      <c r="AM106" s="52">
        <v>-0.1</v>
      </c>
      <c r="AN106" s="107">
        <v>26.9</v>
      </c>
      <c r="AO106" s="107" t="s">
        <v>21</v>
      </c>
      <c r="AP106" s="107" t="s">
        <v>21</v>
      </c>
      <c r="AQ106" s="64" t="s">
        <v>20</v>
      </c>
      <c r="AR106" s="90" t="s">
        <v>354</v>
      </c>
      <c r="AS106"/>
      <c r="AT106"/>
      <c r="AW106"/>
      <c r="AX106"/>
      <c r="AY106"/>
      <c r="AZ106"/>
      <c r="BA106"/>
      <c r="BB106"/>
    </row>
    <row r="107" spans="3:54" ht="20.25" customHeight="1">
      <c r="C107" s="90" t="s">
        <v>353</v>
      </c>
      <c r="D107" s="105">
        <v>3</v>
      </c>
      <c r="E107" s="106">
        <v>2.423546428866331</v>
      </c>
      <c r="F107" s="106">
        <v>4.82235736082481</v>
      </c>
      <c r="G107" s="52">
        <v>16.55784206249649</v>
      </c>
      <c r="H107" s="52">
        <v>9</v>
      </c>
      <c r="I107" s="52">
        <v>-0.9</v>
      </c>
      <c r="J107" s="52">
        <v>21.219663628137937</v>
      </c>
      <c r="K107" s="52">
        <v>24.08029967447591</v>
      </c>
      <c r="L107" s="52">
        <v>18.52353457725529</v>
      </c>
      <c r="M107" s="107" t="s">
        <v>21</v>
      </c>
      <c r="N107" s="107" t="s">
        <v>21</v>
      </c>
      <c r="O107" s="107" t="s">
        <v>21</v>
      </c>
      <c r="P107" s="107" t="s">
        <v>21</v>
      </c>
      <c r="Q107" s="107">
        <v>12.2</v>
      </c>
      <c r="R107" s="111">
        <v>99.9</v>
      </c>
      <c r="S107" s="52">
        <v>4.3</v>
      </c>
      <c r="T107" s="111">
        <v>97.8</v>
      </c>
      <c r="U107" s="52">
        <v>2.3</v>
      </c>
      <c r="V107" s="52">
        <v>1.9</v>
      </c>
      <c r="W107" s="52">
        <v>2.1</v>
      </c>
      <c r="X107" s="144">
        <v>52045.240651</v>
      </c>
      <c r="Y107" s="107">
        <v>7.20445359164863</v>
      </c>
      <c r="Z107" s="144">
        <v>42449.37001399999</v>
      </c>
      <c r="AA107" s="107">
        <v>16.45401503234308</v>
      </c>
      <c r="AB107" s="145">
        <v>12400</v>
      </c>
      <c r="AC107" s="52">
        <v>-6.350776759887921</v>
      </c>
      <c r="AD107" s="107">
        <v>2.2</v>
      </c>
      <c r="AE107" s="107">
        <v>3.8</v>
      </c>
      <c r="AF107" s="107"/>
      <c r="AG107" s="109">
        <v>1.27</v>
      </c>
      <c r="AH107" s="61">
        <v>12999.7</v>
      </c>
      <c r="AI107" s="110">
        <v>125.27</v>
      </c>
      <c r="AJ107" s="110">
        <v>109.57</v>
      </c>
      <c r="AK107" s="52">
        <v>-0.6</v>
      </c>
      <c r="AL107" s="52">
        <v>-0.5</v>
      </c>
      <c r="AM107" s="52">
        <v>-0.4</v>
      </c>
      <c r="AN107" s="107">
        <v>26.29</v>
      </c>
      <c r="AO107" s="107" t="s">
        <v>21</v>
      </c>
      <c r="AP107" s="107" t="s">
        <v>21</v>
      </c>
      <c r="AQ107" s="64" t="s">
        <v>20</v>
      </c>
      <c r="AR107" s="90" t="s">
        <v>353</v>
      </c>
      <c r="AS107"/>
      <c r="AT107"/>
      <c r="AW107"/>
      <c r="AX107"/>
      <c r="AY107"/>
      <c r="AZ107"/>
      <c r="BA107"/>
      <c r="BB107"/>
    </row>
    <row r="108" spans="3:54" ht="20.25" customHeight="1">
      <c r="C108" s="90" t="s">
        <v>352</v>
      </c>
      <c r="D108" s="105">
        <v>-4.4</v>
      </c>
      <c r="E108" s="106">
        <v>-3.9</v>
      </c>
      <c r="F108" s="106">
        <v>-10.8</v>
      </c>
      <c r="G108" s="52">
        <v>-12.625080084197194</v>
      </c>
      <c r="H108" s="52">
        <v>-14.5</v>
      </c>
      <c r="I108" s="52">
        <v>-5.9</v>
      </c>
      <c r="J108" s="52">
        <v>-19.564417848553887</v>
      </c>
      <c r="K108" s="52">
        <v>-23.583813215819646</v>
      </c>
      <c r="L108" s="52">
        <v>-14.688181722841648</v>
      </c>
      <c r="M108" s="107" t="s">
        <v>21</v>
      </c>
      <c r="N108" s="107" t="s">
        <v>21</v>
      </c>
      <c r="O108" s="107" t="s">
        <v>21</v>
      </c>
      <c r="P108" s="107" t="s">
        <v>21</v>
      </c>
      <c r="Q108" s="107">
        <v>4.1</v>
      </c>
      <c r="R108" s="111">
        <v>90.8</v>
      </c>
      <c r="S108" s="52">
        <v>-9.1</v>
      </c>
      <c r="T108" s="111">
        <v>91.8</v>
      </c>
      <c r="U108" s="52">
        <v>-6.1</v>
      </c>
      <c r="V108" s="52">
        <v>0.4</v>
      </c>
      <c r="W108" s="52">
        <v>-2</v>
      </c>
      <c r="X108" s="144">
        <v>48592.79246800001</v>
      </c>
      <c r="Y108" s="107">
        <v>-6.633552155423956</v>
      </c>
      <c r="Z108" s="144">
        <v>41509.07087</v>
      </c>
      <c r="AA108" s="107">
        <v>-2.21510741782474</v>
      </c>
      <c r="AB108" s="145">
        <v>11912.6</v>
      </c>
      <c r="AC108" s="52">
        <v>-3.930645161290329</v>
      </c>
      <c r="AD108" s="107">
        <v>3.1</v>
      </c>
      <c r="AE108" s="107">
        <v>14.7</v>
      </c>
      <c r="AF108" s="107"/>
      <c r="AG108" s="109">
        <v>1.4</v>
      </c>
      <c r="AH108" s="61">
        <v>11024.94</v>
      </c>
      <c r="AI108" s="110">
        <v>132.71</v>
      </c>
      <c r="AJ108" s="110">
        <v>116.11</v>
      </c>
      <c r="AK108" s="52">
        <v>-2.4</v>
      </c>
      <c r="AL108" s="52">
        <v>-1</v>
      </c>
      <c r="AM108" s="52">
        <v>-0.8</v>
      </c>
      <c r="AN108" s="107">
        <v>26.31</v>
      </c>
      <c r="AO108" s="107" t="s">
        <v>21</v>
      </c>
      <c r="AP108" s="107" t="s">
        <v>21</v>
      </c>
      <c r="AQ108" s="64" t="s">
        <v>20</v>
      </c>
      <c r="AR108" s="90" t="s">
        <v>352</v>
      </c>
      <c r="AS108"/>
      <c r="AT108"/>
      <c r="AW108"/>
      <c r="AX108"/>
      <c r="AY108"/>
      <c r="AZ108"/>
      <c r="BA108"/>
      <c r="BB108"/>
    </row>
    <row r="109" spans="3:54" ht="20.25" customHeight="1">
      <c r="C109" s="90" t="s">
        <v>351</v>
      </c>
      <c r="D109" s="105">
        <v>-6</v>
      </c>
      <c r="E109" s="106">
        <v>-5.5</v>
      </c>
      <c r="F109" s="106">
        <v>-6.2</v>
      </c>
      <c r="G109" s="52">
        <v>-3.711589318910754</v>
      </c>
      <c r="H109" s="52">
        <v>-5.4</v>
      </c>
      <c r="I109" s="52">
        <v>-7.7</v>
      </c>
      <c r="J109" s="52">
        <v>7.2130804216008215</v>
      </c>
      <c r="K109" s="52">
        <v>23.57343951460804</v>
      </c>
      <c r="L109" s="52">
        <v>-13.702320559768623</v>
      </c>
      <c r="M109" s="107" t="s">
        <v>21</v>
      </c>
      <c r="N109" s="107" t="s">
        <v>21</v>
      </c>
      <c r="O109" s="107" t="s">
        <v>21</v>
      </c>
      <c r="P109" s="107" t="s">
        <v>21</v>
      </c>
      <c r="Q109" s="107">
        <v>-5</v>
      </c>
      <c r="R109" s="111">
        <v>93.3</v>
      </c>
      <c r="S109" s="52">
        <v>2.8</v>
      </c>
      <c r="T109" s="111">
        <v>86.5</v>
      </c>
      <c r="U109" s="52">
        <v>-5.8</v>
      </c>
      <c r="V109" s="52">
        <v>0.3</v>
      </c>
      <c r="W109" s="52">
        <v>0.6</v>
      </c>
      <c r="X109" s="144">
        <v>52727.107345</v>
      </c>
      <c r="Y109" s="107">
        <v>8.508082509813718</v>
      </c>
      <c r="Z109" s="145">
        <v>43067.101678</v>
      </c>
      <c r="AA109" s="107">
        <v>3.753470688080455</v>
      </c>
      <c r="AB109" s="145">
        <v>13387.2</v>
      </c>
      <c r="AC109" s="52">
        <v>12.37849000218256</v>
      </c>
      <c r="AD109" s="107">
        <v>2.9</v>
      </c>
      <c r="AE109" s="107">
        <v>21.4</v>
      </c>
      <c r="AF109" s="107"/>
      <c r="AG109" s="109">
        <v>0.7</v>
      </c>
      <c r="AH109" s="61">
        <v>7972.21</v>
      </c>
      <c r="AI109" s="110">
        <v>119.02</v>
      </c>
      <c r="AJ109" s="110">
        <v>130.96</v>
      </c>
      <c r="AK109" s="52">
        <v>-1.6</v>
      </c>
      <c r="AL109" s="52">
        <v>-0.6</v>
      </c>
      <c r="AM109" s="52">
        <v>-0.8</v>
      </c>
      <c r="AN109" s="107">
        <v>31.04</v>
      </c>
      <c r="AO109" s="107" t="s">
        <v>21</v>
      </c>
      <c r="AP109" s="107" t="s">
        <v>21</v>
      </c>
      <c r="AQ109" s="64" t="s">
        <v>20</v>
      </c>
      <c r="AR109" s="90" t="s">
        <v>351</v>
      </c>
      <c r="AS109"/>
      <c r="AT109"/>
      <c r="AW109"/>
      <c r="AX109"/>
      <c r="AY109"/>
      <c r="AZ109"/>
      <c r="BA109"/>
      <c r="BB109"/>
    </row>
    <row r="110" spans="3:54" ht="20.25" customHeight="1">
      <c r="C110" s="90" t="s">
        <v>350</v>
      </c>
      <c r="D110" s="105">
        <v>6.1</v>
      </c>
      <c r="E110" s="106">
        <v>3.8</v>
      </c>
      <c r="F110" s="106">
        <v>13.7</v>
      </c>
      <c r="G110" s="52">
        <v>8.19536674610029</v>
      </c>
      <c r="H110" s="52">
        <v>5.7</v>
      </c>
      <c r="I110" s="52">
        <v>3.5</v>
      </c>
      <c r="J110" s="52">
        <v>16.9</v>
      </c>
      <c r="K110" s="52">
        <v>13.8</v>
      </c>
      <c r="L110" s="52">
        <v>20</v>
      </c>
      <c r="M110" s="107" t="s">
        <v>21</v>
      </c>
      <c r="N110" s="107" t="s">
        <v>21</v>
      </c>
      <c r="O110" s="107" t="s">
        <v>21</v>
      </c>
      <c r="P110" s="107" t="s">
        <v>21</v>
      </c>
      <c r="Q110" s="107">
        <v>-16.8</v>
      </c>
      <c r="R110" s="115">
        <v>96.6</v>
      </c>
      <c r="S110" s="52">
        <v>3.5</v>
      </c>
      <c r="T110" s="111">
        <v>85.4</v>
      </c>
      <c r="U110" s="52">
        <v>-1.3</v>
      </c>
      <c r="V110" s="52">
        <v>1.3</v>
      </c>
      <c r="W110" s="52">
        <v>1.2</v>
      </c>
      <c r="X110" s="144">
        <v>56060.293078</v>
      </c>
      <c r="Y110" s="107">
        <v>6.3215789768070465</v>
      </c>
      <c r="Z110" s="144">
        <v>44855.180763000004</v>
      </c>
      <c r="AA110" s="107">
        <v>4.151844482985979</v>
      </c>
      <c r="AB110" s="145">
        <v>17297.2</v>
      </c>
      <c r="AC110" s="52">
        <v>29.207003705031667</v>
      </c>
      <c r="AD110" s="107">
        <v>1.7</v>
      </c>
      <c r="AE110" s="107">
        <v>16.7</v>
      </c>
      <c r="AF110" s="107"/>
      <c r="AG110" s="112">
        <v>1.435</v>
      </c>
      <c r="AH110" s="113">
        <v>11715.39</v>
      </c>
      <c r="AI110" s="110">
        <v>103.95</v>
      </c>
      <c r="AJ110" s="110">
        <v>128.21</v>
      </c>
      <c r="AK110" s="52">
        <v>-0.5</v>
      </c>
      <c r="AL110" s="52">
        <v>-0.2</v>
      </c>
      <c r="AM110" s="52">
        <v>-0.2</v>
      </c>
      <c r="AN110" s="52">
        <v>35.76</v>
      </c>
      <c r="AO110" s="107" t="s">
        <v>21</v>
      </c>
      <c r="AP110" s="107" t="s">
        <v>21</v>
      </c>
      <c r="AQ110" s="64" t="s">
        <v>20</v>
      </c>
      <c r="AR110" s="90" t="s">
        <v>350</v>
      </c>
      <c r="AS110"/>
      <c r="AT110"/>
      <c r="AW110"/>
      <c r="AX110"/>
      <c r="AY110"/>
      <c r="AZ110"/>
      <c r="BA110"/>
      <c r="BB110"/>
    </row>
    <row r="111" spans="3:54" ht="20.25" customHeight="1">
      <c r="C111" s="90" t="s">
        <v>401</v>
      </c>
      <c r="D111" s="105">
        <v>8.8</v>
      </c>
      <c r="E111" s="106">
        <v>9.3</v>
      </c>
      <c r="F111" s="106">
        <v>10.6</v>
      </c>
      <c r="G111" s="52">
        <v>6.494045134201556</v>
      </c>
      <c r="H111" s="52">
        <v>11.4</v>
      </c>
      <c r="I111" s="107">
        <v>5.5</v>
      </c>
      <c r="J111" s="52">
        <v>24.6</v>
      </c>
      <c r="K111" s="52">
        <v>24.8</v>
      </c>
      <c r="L111" s="52">
        <v>25.6</v>
      </c>
      <c r="M111" s="107" t="s">
        <v>21</v>
      </c>
      <c r="N111" s="107" t="s">
        <v>21</v>
      </c>
      <c r="O111" s="107" t="s">
        <v>21</v>
      </c>
      <c r="P111" s="107" t="s">
        <v>21</v>
      </c>
      <c r="Q111" s="107">
        <v>-14.7</v>
      </c>
      <c r="R111" s="111">
        <v>100.6</v>
      </c>
      <c r="S111" s="52">
        <v>4.1</v>
      </c>
      <c r="T111" s="111">
        <v>87.7</v>
      </c>
      <c r="U111" s="52">
        <v>2.7</v>
      </c>
      <c r="V111" s="52">
        <v>2.2</v>
      </c>
      <c r="W111" s="52">
        <v>2.2</v>
      </c>
      <c r="X111" s="144">
        <v>61723.066</v>
      </c>
      <c r="Y111" s="107">
        <v>10.1</v>
      </c>
      <c r="Z111" s="145">
        <v>50371.277</v>
      </c>
      <c r="AA111" s="107">
        <v>12.3</v>
      </c>
      <c r="AB111" s="145">
        <v>18292.4</v>
      </c>
      <c r="AC111" s="52">
        <v>5.8</v>
      </c>
      <c r="AD111" s="107"/>
      <c r="AE111" s="107">
        <v>4.4</v>
      </c>
      <c r="AF111" s="107"/>
      <c r="AG111" s="109">
        <v>1.32</v>
      </c>
      <c r="AH111" s="61">
        <v>11668.95</v>
      </c>
      <c r="AI111" s="110">
        <v>106.97</v>
      </c>
      <c r="AJ111" s="110">
        <v>139.22</v>
      </c>
      <c r="AK111" s="52">
        <v>1.5</v>
      </c>
      <c r="AL111" s="52">
        <v>-0.1</v>
      </c>
      <c r="AM111" s="52">
        <v>-0.2</v>
      </c>
      <c r="AN111" s="107">
        <v>55.4</v>
      </c>
      <c r="AO111" s="107" t="s">
        <v>21</v>
      </c>
      <c r="AP111" s="107" t="s">
        <v>21</v>
      </c>
      <c r="AQ111" s="64" t="s">
        <v>20</v>
      </c>
      <c r="AR111" s="90" t="s">
        <v>401</v>
      </c>
      <c r="AS111"/>
      <c r="AT111"/>
      <c r="AW111"/>
      <c r="AX111"/>
      <c r="AY111"/>
      <c r="AZ111"/>
      <c r="BA111"/>
      <c r="BB111"/>
    </row>
    <row r="112" spans="3:54" ht="20.25" customHeight="1">
      <c r="C112" s="304" t="s">
        <v>408</v>
      </c>
      <c r="D112" s="321"/>
      <c r="E112" s="322"/>
      <c r="F112" s="322"/>
      <c r="G112" s="308"/>
      <c r="H112" s="308"/>
      <c r="I112" s="318" t="s">
        <v>322</v>
      </c>
      <c r="J112" s="308"/>
      <c r="K112" s="308"/>
      <c r="L112" s="308"/>
      <c r="M112" s="318" t="s">
        <v>21</v>
      </c>
      <c r="N112" s="318" t="s">
        <v>21</v>
      </c>
      <c r="O112" s="318" t="s">
        <v>21</v>
      </c>
      <c r="P112" s="318" t="s">
        <v>21</v>
      </c>
      <c r="Q112" s="318"/>
      <c r="R112" s="323"/>
      <c r="S112" s="308"/>
      <c r="T112" s="323"/>
      <c r="U112" s="308"/>
      <c r="V112" s="308"/>
      <c r="W112" s="308"/>
      <c r="X112" s="324"/>
      <c r="Y112" s="318"/>
      <c r="Z112" s="325"/>
      <c r="AA112" s="318"/>
      <c r="AB112" s="325"/>
      <c r="AC112" s="308"/>
      <c r="AD112" s="318"/>
      <c r="AE112" s="318"/>
      <c r="AF112" s="318"/>
      <c r="AG112" s="326"/>
      <c r="AH112" s="312"/>
      <c r="AI112" s="327"/>
      <c r="AJ112" s="327"/>
      <c r="AK112" s="308"/>
      <c r="AL112" s="308"/>
      <c r="AM112" s="308"/>
      <c r="AN112" s="318"/>
      <c r="AO112" s="318"/>
      <c r="AP112" s="318"/>
      <c r="AQ112" s="314"/>
      <c r="AR112" s="304" t="s">
        <v>408</v>
      </c>
      <c r="AS112"/>
      <c r="AT112"/>
      <c r="AW112"/>
      <c r="AX112"/>
      <c r="AY112"/>
      <c r="AZ112"/>
      <c r="BA112"/>
      <c r="BB112"/>
    </row>
    <row r="113" spans="3:54" ht="9.75" customHeight="1">
      <c r="C113" s="90"/>
      <c r="D113" s="105"/>
      <c r="E113" s="106"/>
      <c r="F113" s="106"/>
      <c r="G113" s="52"/>
      <c r="H113" s="52"/>
      <c r="I113" s="52"/>
      <c r="J113" s="52"/>
      <c r="K113" s="52"/>
      <c r="L113" s="52"/>
      <c r="M113" s="114"/>
      <c r="N113" s="114"/>
      <c r="O113" s="114"/>
      <c r="P113" s="114"/>
      <c r="Q113" s="114"/>
      <c r="R113" s="115"/>
      <c r="S113" s="52"/>
      <c r="T113" s="115"/>
      <c r="U113" s="52"/>
      <c r="V113" s="68"/>
      <c r="W113" s="52"/>
      <c r="X113" s="144"/>
      <c r="Y113" s="107"/>
      <c r="Z113" s="145"/>
      <c r="AA113" s="107"/>
      <c r="AB113" s="145"/>
      <c r="AC113" s="52"/>
      <c r="AD113" s="52"/>
      <c r="AE113" s="52"/>
      <c r="AF113" s="52"/>
      <c r="AG113" s="109"/>
      <c r="AH113" s="61"/>
      <c r="AI113" s="110"/>
      <c r="AJ113" s="110"/>
      <c r="AK113" s="52"/>
      <c r="AL113" s="52"/>
      <c r="AM113" s="52"/>
      <c r="AN113" s="52"/>
      <c r="AO113" s="52"/>
      <c r="AP113" s="52"/>
      <c r="AQ113" s="64"/>
      <c r="AR113" s="90"/>
      <c r="AS113"/>
      <c r="AT113"/>
      <c r="AW113"/>
      <c r="AX113"/>
      <c r="AY113"/>
      <c r="AZ113"/>
      <c r="BA113"/>
      <c r="BB113"/>
    </row>
    <row r="114" spans="3:54" ht="20.25" customHeight="1" hidden="1">
      <c r="C114" s="91" t="s">
        <v>45</v>
      </c>
      <c r="D114" s="105">
        <v>8.272820502475525</v>
      </c>
      <c r="E114" s="106">
        <v>4.852976750612342</v>
      </c>
      <c r="F114" s="106">
        <v>10.549128008374396</v>
      </c>
      <c r="G114" s="52">
        <v>12.2</v>
      </c>
      <c r="H114" s="52">
        <v>11.6</v>
      </c>
      <c r="I114" s="107" t="s">
        <v>21</v>
      </c>
      <c r="J114" s="52">
        <v>21.891530938584737</v>
      </c>
      <c r="K114" s="52">
        <v>17.293398237101883</v>
      </c>
      <c r="L114" s="52">
        <v>26.443893576408357</v>
      </c>
      <c r="M114" s="107" t="s">
        <v>21</v>
      </c>
      <c r="N114" s="107" t="s">
        <v>21</v>
      </c>
      <c r="O114" s="107" t="s">
        <v>21</v>
      </c>
      <c r="P114" s="107" t="s">
        <v>21</v>
      </c>
      <c r="Q114" s="107">
        <v>-1.8</v>
      </c>
      <c r="R114" s="142">
        <v>97.8</v>
      </c>
      <c r="S114" s="60">
        <v>2.3</v>
      </c>
      <c r="T114" s="142">
        <v>106.9</v>
      </c>
      <c r="U114" s="52">
        <v>-0.4</v>
      </c>
      <c r="V114" s="116">
        <v>2.7</v>
      </c>
      <c r="W114" s="52">
        <v>2.5</v>
      </c>
      <c r="X114" s="144">
        <v>44731.311</v>
      </c>
      <c r="Y114" s="107">
        <v>7.706106316608242</v>
      </c>
      <c r="Z114" s="145">
        <v>37993.42</v>
      </c>
      <c r="AA114" s="107">
        <v>20.42764034357745</v>
      </c>
      <c r="AB114" s="145">
        <v>7153.3</v>
      </c>
      <c r="AC114" s="52">
        <v>-31.12687989832662</v>
      </c>
      <c r="AD114" s="52">
        <v>3.3</v>
      </c>
      <c r="AE114" s="52">
        <v>8.2</v>
      </c>
      <c r="AF114" s="1"/>
      <c r="AG114" s="109">
        <v>2.76</v>
      </c>
      <c r="AH114" s="61">
        <v>19361.35</v>
      </c>
      <c r="AI114" s="110">
        <v>115.98</v>
      </c>
      <c r="AJ114" s="110">
        <v>145.35</v>
      </c>
      <c r="AK114" s="52">
        <v>-1.6</v>
      </c>
      <c r="AL114" s="52">
        <v>0.1</v>
      </c>
      <c r="AM114" s="52">
        <v>0.2</v>
      </c>
      <c r="AN114" s="52">
        <v>20.41</v>
      </c>
      <c r="AO114" s="51">
        <v>3.7</v>
      </c>
      <c r="AP114" s="52">
        <v>9.6</v>
      </c>
      <c r="AQ114" s="64">
        <v>1.4</v>
      </c>
      <c r="AR114" s="91" t="s">
        <v>45</v>
      </c>
      <c r="AS114"/>
      <c r="AT114"/>
      <c r="AW114"/>
      <c r="AX114"/>
      <c r="AY114"/>
      <c r="AZ114"/>
      <c r="BA114"/>
      <c r="BB114"/>
    </row>
    <row r="115" spans="3:54" ht="20.25" customHeight="1">
      <c r="C115" s="90" t="s">
        <v>405</v>
      </c>
      <c r="D115" s="105">
        <v>7.392940668785883</v>
      </c>
      <c r="E115" s="106">
        <v>4.724256505629398</v>
      </c>
      <c r="F115" s="106">
        <v>16.313481290354332</v>
      </c>
      <c r="G115" s="52">
        <v>-0.756763618277617</v>
      </c>
      <c r="H115" s="52">
        <v>6.3</v>
      </c>
      <c r="I115" s="107" t="s">
        <v>21</v>
      </c>
      <c r="J115" s="52">
        <v>4.779732086052007</v>
      </c>
      <c r="K115" s="52">
        <v>2.042779462222029</v>
      </c>
      <c r="L115" s="52">
        <v>11.82372900345814</v>
      </c>
      <c r="M115" s="107" t="s">
        <v>21</v>
      </c>
      <c r="N115" s="107" t="s">
        <v>21</v>
      </c>
      <c r="O115" s="107" t="s">
        <v>21</v>
      </c>
      <c r="P115" s="107" t="s">
        <v>21</v>
      </c>
      <c r="Q115" s="107">
        <v>11</v>
      </c>
      <c r="R115" s="142">
        <v>101.3</v>
      </c>
      <c r="S115" s="60">
        <v>3.6</v>
      </c>
      <c r="T115" s="142">
        <v>113.3</v>
      </c>
      <c r="U115" s="52">
        <v>6</v>
      </c>
      <c r="V115" s="116">
        <v>1</v>
      </c>
      <c r="W115" s="52">
        <v>0.7</v>
      </c>
      <c r="X115" s="144">
        <v>50937.991859</v>
      </c>
      <c r="Y115" s="107">
        <v>13.875472204283312</v>
      </c>
      <c r="Z115" s="145">
        <v>40956.182573000006</v>
      </c>
      <c r="AA115" s="107">
        <v>7.7980907766479675</v>
      </c>
      <c r="AB115" s="145">
        <v>11733.7</v>
      </c>
      <c r="AC115" s="52">
        <v>64.03198523758263</v>
      </c>
      <c r="AD115" s="52">
        <v>3.1</v>
      </c>
      <c r="AE115" s="52">
        <v>7.7</v>
      </c>
      <c r="AF115" s="30" t="s">
        <v>377</v>
      </c>
      <c r="AG115" s="109">
        <v>1.91</v>
      </c>
      <c r="AH115" s="61">
        <v>15258.74</v>
      </c>
      <c r="AI115" s="110">
        <v>129.92</v>
      </c>
      <c r="AJ115" s="110">
        <v>143.49</v>
      </c>
      <c r="AK115" s="52">
        <v>0.7</v>
      </c>
      <c r="AL115" s="52">
        <v>1.8</v>
      </c>
      <c r="AM115" s="52">
        <v>1.7</v>
      </c>
      <c r="AN115" s="52" t="s">
        <v>20</v>
      </c>
      <c r="AO115" s="51">
        <v>4.5</v>
      </c>
      <c r="AP115" s="52">
        <v>8.8</v>
      </c>
      <c r="AQ115" s="64">
        <v>2.6</v>
      </c>
      <c r="AR115" s="90" t="s">
        <v>410</v>
      </c>
      <c r="AS115"/>
      <c r="AT115"/>
      <c r="AW115"/>
      <c r="AX115"/>
      <c r="AY115"/>
      <c r="AZ115"/>
      <c r="BA115"/>
      <c r="BB115"/>
    </row>
    <row r="116" spans="3:54" ht="20.25" customHeight="1">
      <c r="C116" s="91" t="s">
        <v>356</v>
      </c>
      <c r="D116" s="105">
        <v>-11.609100971424354</v>
      </c>
      <c r="E116" s="106">
        <v>-4.704058354043099</v>
      </c>
      <c r="F116" s="106">
        <v>-26.741441791019355</v>
      </c>
      <c r="G116" s="52">
        <v>-16.057615918350663</v>
      </c>
      <c r="H116" s="52">
        <v>-6.8</v>
      </c>
      <c r="I116" s="107" t="s">
        <v>21</v>
      </c>
      <c r="J116" s="52">
        <v>-26.429528112212097</v>
      </c>
      <c r="K116" s="52">
        <v>-26.140626278717534</v>
      </c>
      <c r="L116" s="52">
        <v>-26.548889287957735</v>
      </c>
      <c r="M116" s="107" t="s">
        <v>21</v>
      </c>
      <c r="N116" s="107" t="s">
        <v>21</v>
      </c>
      <c r="O116" s="107" t="s">
        <v>21</v>
      </c>
      <c r="P116" s="107" t="s">
        <v>21</v>
      </c>
      <c r="Q116" s="107">
        <v>15.3</v>
      </c>
      <c r="R116" s="142">
        <v>94.4</v>
      </c>
      <c r="S116" s="60">
        <v>-6.8</v>
      </c>
      <c r="T116" s="142">
        <v>104.2</v>
      </c>
      <c r="U116" s="52">
        <v>-8</v>
      </c>
      <c r="V116" s="117">
        <v>-1.4</v>
      </c>
      <c r="W116" s="52">
        <v>-3</v>
      </c>
      <c r="X116" s="144">
        <v>50645.003938</v>
      </c>
      <c r="Y116" s="107">
        <v>-0.5751854564879864</v>
      </c>
      <c r="Z116" s="145">
        <v>36653.647183</v>
      </c>
      <c r="AA116" s="107">
        <v>-10.505215866569586</v>
      </c>
      <c r="AB116" s="145">
        <v>15527.7</v>
      </c>
      <c r="AC116" s="52">
        <v>32.33421682845139</v>
      </c>
      <c r="AD116" s="52">
        <v>4</v>
      </c>
      <c r="AE116" s="52">
        <v>8.6</v>
      </c>
      <c r="AF116" s="30" t="s">
        <v>69</v>
      </c>
      <c r="AG116" s="109">
        <v>1.97</v>
      </c>
      <c r="AH116" s="61">
        <v>13842.17</v>
      </c>
      <c r="AI116" s="110">
        <v>115.2</v>
      </c>
      <c r="AJ116" s="110">
        <v>132.8</v>
      </c>
      <c r="AK116" s="52">
        <v>-1.5</v>
      </c>
      <c r="AL116" s="52">
        <v>0.6</v>
      </c>
      <c r="AM116" s="52">
        <v>0.3</v>
      </c>
      <c r="AN116" s="52" t="s">
        <v>20</v>
      </c>
      <c r="AO116" s="51">
        <v>4.2</v>
      </c>
      <c r="AP116" s="52">
        <v>7.8</v>
      </c>
      <c r="AQ116" s="64">
        <v>3</v>
      </c>
      <c r="AR116" s="91" t="s">
        <v>356</v>
      </c>
      <c r="AS116"/>
      <c r="AT116"/>
      <c r="AW116"/>
      <c r="AX116"/>
      <c r="AY116"/>
      <c r="AZ116"/>
      <c r="BA116"/>
      <c r="BB116"/>
    </row>
    <row r="117" spans="3:54" ht="20.25" customHeight="1">
      <c r="C117" s="90" t="s">
        <v>357</v>
      </c>
      <c r="D117" s="105">
        <v>-8.7</v>
      </c>
      <c r="E117" s="106">
        <v>-11.808487750322627</v>
      </c>
      <c r="F117" s="106">
        <v>0.425022220943589</v>
      </c>
      <c r="G117" s="52">
        <v>-7.110899144864717</v>
      </c>
      <c r="H117" s="52">
        <v>-5.3</v>
      </c>
      <c r="I117" s="107" t="s">
        <v>21</v>
      </c>
      <c r="J117" s="52">
        <v>17.657915269048033</v>
      </c>
      <c r="K117" s="52">
        <v>27.168668131862134</v>
      </c>
      <c r="L117" s="52">
        <v>2.563318176817873</v>
      </c>
      <c r="M117" s="107" t="s">
        <v>21</v>
      </c>
      <c r="N117" s="107" t="s">
        <v>21</v>
      </c>
      <c r="O117" s="107" t="s">
        <v>21</v>
      </c>
      <c r="P117" s="107" t="s">
        <v>21</v>
      </c>
      <c r="Q117" s="107">
        <v>-19.1</v>
      </c>
      <c r="R117" s="141">
        <v>94.6</v>
      </c>
      <c r="S117" s="52">
        <v>0.2</v>
      </c>
      <c r="T117" s="141">
        <v>97</v>
      </c>
      <c r="U117" s="52">
        <v>-6.9</v>
      </c>
      <c r="V117" s="118">
        <v>0.1</v>
      </c>
      <c r="W117" s="52">
        <v>0.4</v>
      </c>
      <c r="X117" s="144">
        <v>47547.55624099999</v>
      </c>
      <c r="Y117" s="107">
        <v>-6.115998531250838</v>
      </c>
      <c r="Z117" s="145">
        <v>35268.00806300001</v>
      </c>
      <c r="AA117" s="107">
        <v>-3.7803580993780486</v>
      </c>
      <c r="AB117" s="145">
        <v>13052.2</v>
      </c>
      <c r="AC117" s="52">
        <v>-15.942476992729127</v>
      </c>
      <c r="AD117" s="52">
        <v>3.6</v>
      </c>
      <c r="AE117" s="52">
        <v>7.3</v>
      </c>
      <c r="AF117" s="297" t="s">
        <v>378</v>
      </c>
      <c r="AG117" s="109">
        <v>1.645</v>
      </c>
      <c r="AH117" s="61">
        <v>18934.34</v>
      </c>
      <c r="AI117" s="110">
        <v>102.08</v>
      </c>
      <c r="AJ117" s="110">
        <v>102.92</v>
      </c>
      <c r="AK117" s="52">
        <v>-1.5</v>
      </c>
      <c r="AL117" s="52">
        <v>-0.3</v>
      </c>
      <c r="AM117" s="52">
        <v>0</v>
      </c>
      <c r="AN117" s="52" t="s">
        <v>20</v>
      </c>
      <c r="AO117" s="52">
        <v>4.5</v>
      </c>
      <c r="AP117" s="52">
        <v>7.1</v>
      </c>
      <c r="AQ117" s="64">
        <v>2.9</v>
      </c>
      <c r="AR117" s="90" t="s">
        <v>357</v>
      </c>
      <c r="AS117"/>
      <c r="AT117"/>
      <c r="AW117"/>
      <c r="AX117"/>
      <c r="AY117"/>
      <c r="AZ117"/>
      <c r="BA117"/>
      <c r="BB117"/>
    </row>
    <row r="118" spans="3:54" ht="20.25" customHeight="1">
      <c r="C118" s="90" t="s">
        <v>358</v>
      </c>
      <c r="D118" s="105">
        <v>3.2</v>
      </c>
      <c r="E118" s="106">
        <v>1.8899378234159059</v>
      </c>
      <c r="F118" s="106">
        <v>9.656112000091042</v>
      </c>
      <c r="G118" s="52">
        <v>18.989599362718295</v>
      </c>
      <c r="H118" s="52">
        <v>10</v>
      </c>
      <c r="I118" s="107" t="s">
        <v>21</v>
      </c>
      <c r="J118" s="52">
        <v>33.71233672337445</v>
      </c>
      <c r="K118" s="52">
        <v>29.46529674784918</v>
      </c>
      <c r="L118" s="52">
        <v>37.54264048758594</v>
      </c>
      <c r="M118" s="107" t="s">
        <v>21</v>
      </c>
      <c r="N118" s="107" t="s">
        <v>21</v>
      </c>
      <c r="O118" s="107" t="s">
        <v>21</v>
      </c>
      <c r="P118" s="107" t="s">
        <v>21</v>
      </c>
      <c r="Q118" s="107">
        <v>22.2</v>
      </c>
      <c r="R118" s="141">
        <v>100</v>
      </c>
      <c r="S118" s="52">
        <v>5.7</v>
      </c>
      <c r="T118" s="141">
        <v>99</v>
      </c>
      <c r="U118" s="52">
        <v>2.1</v>
      </c>
      <c r="V118" s="106">
        <v>1.8</v>
      </c>
      <c r="W118" s="52">
        <v>2.1</v>
      </c>
      <c r="X118" s="144">
        <v>51654.19776</v>
      </c>
      <c r="Y118" s="107">
        <v>8.636913952391254</v>
      </c>
      <c r="Z118" s="145">
        <v>40938.422968</v>
      </c>
      <c r="AA118" s="107">
        <v>16.078069662655196</v>
      </c>
      <c r="AB118" s="145">
        <v>12875.4</v>
      </c>
      <c r="AC118" s="52">
        <v>-1.3545609169335506</v>
      </c>
      <c r="AD118" s="52">
        <v>2.1</v>
      </c>
      <c r="AE118" s="52">
        <v>7.6</v>
      </c>
      <c r="AF118" s="30" t="s">
        <v>70</v>
      </c>
      <c r="AG118" s="109">
        <v>1.64</v>
      </c>
      <c r="AH118" s="61">
        <v>13785.69</v>
      </c>
      <c r="AI118" s="110">
        <v>114.9</v>
      </c>
      <c r="AJ118" s="110">
        <v>107.87</v>
      </c>
      <c r="AK118" s="52">
        <v>0</v>
      </c>
      <c r="AL118" s="52">
        <v>-0.7</v>
      </c>
      <c r="AM118" s="52">
        <v>-0.4</v>
      </c>
      <c r="AN118" s="52" t="s">
        <v>20</v>
      </c>
      <c r="AO118" s="52">
        <v>3.7</v>
      </c>
      <c r="AP118" s="52">
        <v>8</v>
      </c>
      <c r="AQ118" s="64">
        <v>3.7</v>
      </c>
      <c r="AR118" s="90" t="s">
        <v>358</v>
      </c>
      <c r="AS118"/>
      <c r="AT118"/>
      <c r="AW118"/>
      <c r="AX118"/>
      <c r="AY118"/>
      <c r="AZ118"/>
      <c r="BA118"/>
      <c r="BB118"/>
    </row>
    <row r="119" spans="3:54" ht="20.25" customHeight="1">
      <c r="C119" s="90" t="s">
        <v>359</v>
      </c>
      <c r="D119" s="105">
        <v>-0.2</v>
      </c>
      <c r="E119" s="106">
        <v>0.7</v>
      </c>
      <c r="F119" s="106">
        <v>-5.7</v>
      </c>
      <c r="G119" s="52">
        <v>-5.844538481496983</v>
      </c>
      <c r="H119" s="52">
        <v>-7.8</v>
      </c>
      <c r="I119" s="107" t="s">
        <v>94</v>
      </c>
      <c r="J119" s="52">
        <v>-15.526367417959165</v>
      </c>
      <c r="K119" s="52">
        <v>-17.923861919126367</v>
      </c>
      <c r="L119" s="52">
        <v>-10.51320568738808</v>
      </c>
      <c r="M119" s="107" t="s">
        <v>94</v>
      </c>
      <c r="N119" s="107" t="s">
        <v>94</v>
      </c>
      <c r="O119" s="107" t="s">
        <v>94</v>
      </c>
      <c r="P119" s="107" t="s">
        <v>94</v>
      </c>
      <c r="Q119" s="107">
        <v>2.1</v>
      </c>
      <c r="R119" s="141">
        <v>93.2</v>
      </c>
      <c r="S119" s="52">
        <v>-6.8</v>
      </c>
      <c r="T119" s="141">
        <v>98.3</v>
      </c>
      <c r="U119" s="52">
        <v>-0.7</v>
      </c>
      <c r="V119" s="106">
        <v>1.1</v>
      </c>
      <c r="W119" s="52">
        <v>-0.9</v>
      </c>
      <c r="X119" s="144">
        <v>48979.244310999995</v>
      </c>
      <c r="Y119" s="107">
        <v>-5.178579021648147</v>
      </c>
      <c r="Z119" s="145">
        <v>42415.533002</v>
      </c>
      <c r="AA119" s="107">
        <v>3.608126368606321</v>
      </c>
      <c r="AB119" s="145">
        <v>10652.4</v>
      </c>
      <c r="AC119" s="52">
        <v>-17.26548301411995</v>
      </c>
      <c r="AD119" s="52">
        <v>2.8</v>
      </c>
      <c r="AE119" s="52">
        <v>7.4</v>
      </c>
      <c r="AF119" s="30" t="s">
        <v>379</v>
      </c>
      <c r="AG119" s="109">
        <v>1.365</v>
      </c>
      <c r="AH119" s="61">
        <v>10542.62</v>
      </c>
      <c r="AI119" s="110">
        <v>131.47</v>
      </c>
      <c r="AJ119" s="110">
        <v>117.32</v>
      </c>
      <c r="AK119" s="52">
        <v>-2.3</v>
      </c>
      <c r="AL119" s="52">
        <v>-0.7</v>
      </c>
      <c r="AM119" s="52">
        <v>-0.8</v>
      </c>
      <c r="AN119" s="52" t="s">
        <v>20</v>
      </c>
      <c r="AO119" s="52">
        <v>0.8</v>
      </c>
      <c r="AP119" s="52">
        <v>7.5</v>
      </c>
      <c r="AQ119" s="64">
        <v>1.7</v>
      </c>
      <c r="AR119" s="90" t="s">
        <v>359</v>
      </c>
      <c r="AS119"/>
      <c r="AT119"/>
      <c r="AW119"/>
      <c r="AX119"/>
      <c r="AY119"/>
      <c r="AZ119"/>
      <c r="BA119"/>
      <c r="BB119"/>
    </row>
    <row r="120" spans="3:54" ht="20.25" customHeight="1">
      <c r="C120" s="90" t="s">
        <v>360</v>
      </c>
      <c r="D120" s="105">
        <v>-8.8</v>
      </c>
      <c r="E120" s="106">
        <v>-8.1</v>
      </c>
      <c r="F120" s="106">
        <v>-11.3</v>
      </c>
      <c r="G120" s="52">
        <v>-12.01316446489541</v>
      </c>
      <c r="H120" s="52">
        <v>-11.4</v>
      </c>
      <c r="I120" s="107" t="s">
        <v>94</v>
      </c>
      <c r="J120" s="52">
        <v>-0.6998093497556397</v>
      </c>
      <c r="K120" s="52">
        <v>11.008696428315517</v>
      </c>
      <c r="L120" s="52">
        <v>-17.393744347968422</v>
      </c>
      <c r="M120" s="107" t="s">
        <v>94</v>
      </c>
      <c r="N120" s="107" t="s">
        <v>94</v>
      </c>
      <c r="O120" s="107" t="s">
        <v>94</v>
      </c>
      <c r="P120" s="107" t="s">
        <v>94</v>
      </c>
      <c r="Q120" s="107">
        <v>-0.4</v>
      </c>
      <c r="R120" s="141">
        <v>92</v>
      </c>
      <c r="S120" s="52">
        <v>-1.3</v>
      </c>
      <c r="T120" s="141">
        <v>90.4</v>
      </c>
      <c r="U120" s="52">
        <v>-8</v>
      </c>
      <c r="V120" s="106">
        <v>-0.1</v>
      </c>
      <c r="W120" s="52">
        <v>-0.4</v>
      </c>
      <c r="X120" s="144">
        <v>52108.955734999996</v>
      </c>
      <c r="Y120" s="107">
        <v>6.3898728288405096</v>
      </c>
      <c r="Z120" s="145">
        <v>42227.505945000004</v>
      </c>
      <c r="AA120" s="107">
        <v>-0.4432976404920481</v>
      </c>
      <c r="AB120" s="145">
        <v>14139.7</v>
      </c>
      <c r="AC120" s="52">
        <v>32.73722353648003</v>
      </c>
      <c r="AD120" s="52">
        <v>3.3</v>
      </c>
      <c r="AE120" s="52">
        <v>25.7</v>
      </c>
      <c r="AF120" s="1" t="s">
        <v>68</v>
      </c>
      <c r="AG120" s="109">
        <v>0.9</v>
      </c>
      <c r="AH120" s="61">
        <v>8578.95</v>
      </c>
      <c r="AI120" s="110">
        <v>119.37</v>
      </c>
      <c r="AJ120" s="110">
        <v>125.72</v>
      </c>
      <c r="AK120" s="52">
        <v>-2</v>
      </c>
      <c r="AL120" s="52">
        <v>-0.9</v>
      </c>
      <c r="AM120" s="52">
        <v>-0.9</v>
      </c>
      <c r="AN120" s="52" t="s">
        <v>20</v>
      </c>
      <c r="AO120" s="52">
        <v>1.6</v>
      </c>
      <c r="AP120" s="52">
        <v>8.3</v>
      </c>
      <c r="AQ120" s="64">
        <v>1</v>
      </c>
      <c r="AR120" s="90" t="s">
        <v>360</v>
      </c>
      <c r="AS120"/>
      <c r="AT120"/>
      <c r="AW120"/>
      <c r="AX120"/>
      <c r="AY120"/>
      <c r="AZ120"/>
      <c r="BA120"/>
      <c r="BB120"/>
    </row>
    <row r="121" spans="3:54" ht="20.25" customHeight="1">
      <c r="C121" s="90" t="s">
        <v>361</v>
      </c>
      <c r="D121" s="105">
        <v>2.7</v>
      </c>
      <c r="E121" s="106">
        <v>1.7</v>
      </c>
      <c r="F121" s="106">
        <v>8</v>
      </c>
      <c r="G121" s="52">
        <v>10.683191940349616</v>
      </c>
      <c r="H121" s="52">
        <v>2.3</v>
      </c>
      <c r="I121" s="107" t="s">
        <v>94</v>
      </c>
      <c r="J121" s="52">
        <v>12.564678281716567</v>
      </c>
      <c r="K121" s="52">
        <v>12.819431979525106</v>
      </c>
      <c r="L121" s="52">
        <v>9.716510888912083</v>
      </c>
      <c r="M121" s="107" t="s">
        <v>94</v>
      </c>
      <c r="N121" s="107" t="s">
        <v>94</v>
      </c>
      <c r="O121" s="107" t="s">
        <v>94</v>
      </c>
      <c r="P121" s="107" t="s">
        <v>94</v>
      </c>
      <c r="Q121" s="107">
        <v>-14.8</v>
      </c>
      <c r="R121" s="141">
        <v>95</v>
      </c>
      <c r="S121" s="52">
        <v>3.3</v>
      </c>
      <c r="T121" s="141">
        <v>88.2</v>
      </c>
      <c r="U121" s="52">
        <v>-2.4</v>
      </c>
      <c r="V121" s="106">
        <v>0.9</v>
      </c>
      <c r="W121" s="52">
        <v>0.9</v>
      </c>
      <c r="X121" s="144">
        <v>54548.350172</v>
      </c>
      <c r="Y121" s="107">
        <v>4.681334336089066</v>
      </c>
      <c r="Z121" s="145">
        <v>44362.023352</v>
      </c>
      <c r="AA121" s="107">
        <v>5.054803401792498</v>
      </c>
      <c r="AB121" s="145">
        <v>15766.8</v>
      </c>
      <c r="AC121" s="52">
        <v>11.5</v>
      </c>
      <c r="AD121" s="52">
        <v>1.7</v>
      </c>
      <c r="AE121" s="52">
        <v>16.4</v>
      </c>
      <c r="AF121" s="30" t="s">
        <v>380</v>
      </c>
      <c r="AG121" s="109">
        <v>1.36</v>
      </c>
      <c r="AH121" s="61">
        <v>10676.64</v>
      </c>
      <c r="AI121" s="110">
        <v>106.97</v>
      </c>
      <c r="AJ121" s="110">
        <v>134.91</v>
      </c>
      <c r="AK121" s="52">
        <v>-0.8</v>
      </c>
      <c r="AL121" s="52">
        <v>-0.3</v>
      </c>
      <c r="AM121" s="52">
        <v>-0.3</v>
      </c>
      <c r="AN121" s="52" t="s">
        <v>20</v>
      </c>
      <c r="AO121" s="52">
        <v>2.7</v>
      </c>
      <c r="AP121" s="52">
        <v>9.3</v>
      </c>
      <c r="AQ121" s="64">
        <v>1</v>
      </c>
      <c r="AR121" s="90" t="s">
        <v>361</v>
      </c>
      <c r="AS121"/>
      <c r="AT121"/>
      <c r="AW121"/>
      <c r="AX121"/>
      <c r="AY121"/>
      <c r="AZ121"/>
      <c r="BA121"/>
      <c r="BB121"/>
    </row>
    <row r="122" spans="3:54" ht="20.25" customHeight="1">
      <c r="C122" s="304" t="s">
        <v>409</v>
      </c>
      <c r="D122" s="321">
        <v>9.6</v>
      </c>
      <c r="E122" s="322">
        <v>6.2</v>
      </c>
      <c r="F122" s="322">
        <v>18.8</v>
      </c>
      <c r="G122" s="308">
        <v>4.429546763553759</v>
      </c>
      <c r="H122" s="308">
        <v>14.2</v>
      </c>
      <c r="I122" s="318" t="s">
        <v>94</v>
      </c>
      <c r="J122" s="308">
        <v>27.7</v>
      </c>
      <c r="K122" s="308">
        <v>28.2</v>
      </c>
      <c r="L122" s="308">
        <v>29.6</v>
      </c>
      <c r="M122" s="318" t="s">
        <v>94</v>
      </c>
      <c r="N122" s="318" t="s">
        <v>94</v>
      </c>
      <c r="O122" s="318" t="s">
        <v>94</v>
      </c>
      <c r="P122" s="318" t="s">
        <v>94</v>
      </c>
      <c r="Q122" s="318">
        <v>-15.8</v>
      </c>
      <c r="R122" s="328">
        <v>100.2</v>
      </c>
      <c r="S122" s="308">
        <v>5.5</v>
      </c>
      <c r="T122" s="328">
        <v>87.9</v>
      </c>
      <c r="U122" s="308">
        <v>-0.3</v>
      </c>
      <c r="V122" s="322">
        <v>2.4</v>
      </c>
      <c r="W122" s="308">
        <v>2.4</v>
      </c>
      <c r="X122" s="324">
        <v>61169.979093999995</v>
      </c>
      <c r="Y122" s="318">
        <v>12.139008606348128</v>
      </c>
      <c r="Z122" s="325">
        <v>49216.636346</v>
      </c>
      <c r="AA122" s="318">
        <v>10.943173072788028</v>
      </c>
      <c r="AB122" s="325">
        <f>SUM(AB150:AB161)</f>
        <v>18618.399999999998</v>
      </c>
      <c r="AC122" s="308">
        <f>+AB122/AB121*100-100</f>
        <v>18.086104980084713</v>
      </c>
      <c r="AD122" s="308" t="s">
        <v>235</v>
      </c>
      <c r="AE122" s="308">
        <v>7.1</v>
      </c>
      <c r="AF122" s="329" t="s">
        <v>95</v>
      </c>
      <c r="AG122" s="326">
        <v>1.435</v>
      </c>
      <c r="AH122" s="312">
        <v>11488.76</v>
      </c>
      <c r="AI122" s="327">
        <v>103.78</v>
      </c>
      <c r="AJ122" s="327">
        <v>140.96</v>
      </c>
      <c r="AK122" s="308">
        <v>1.3</v>
      </c>
      <c r="AL122" s="308">
        <v>0</v>
      </c>
      <c r="AM122" s="308">
        <v>-0.1</v>
      </c>
      <c r="AN122" s="308" t="s">
        <v>20</v>
      </c>
      <c r="AO122" s="308">
        <v>4.2</v>
      </c>
      <c r="AP122" s="308">
        <v>9.5</v>
      </c>
      <c r="AQ122" s="314">
        <v>2.3</v>
      </c>
      <c r="AR122" s="304" t="s">
        <v>406</v>
      </c>
      <c r="AS122"/>
      <c r="AT122"/>
      <c r="AW122"/>
      <c r="AX122"/>
      <c r="AY122"/>
      <c r="AZ122"/>
      <c r="BA122"/>
      <c r="BB122"/>
    </row>
    <row r="123" spans="3:54" ht="9.75" customHeight="1">
      <c r="C123" s="90"/>
      <c r="D123" s="105"/>
      <c r="E123" s="106"/>
      <c r="F123" s="106"/>
      <c r="G123" s="52"/>
      <c r="H123" s="52"/>
      <c r="I123" s="52"/>
      <c r="J123" s="52"/>
      <c r="K123" s="52"/>
      <c r="L123" s="52"/>
      <c r="M123" s="114"/>
      <c r="N123" s="114"/>
      <c r="O123" s="114"/>
      <c r="P123" s="114"/>
      <c r="Q123" s="114"/>
      <c r="R123" s="111"/>
      <c r="S123" s="52"/>
      <c r="T123" s="52"/>
      <c r="U123" s="52"/>
      <c r="V123" s="106"/>
      <c r="W123" s="68"/>
      <c r="X123" s="145"/>
      <c r="Y123" s="107"/>
      <c r="Z123" s="145"/>
      <c r="AA123" s="107"/>
      <c r="AB123" s="145"/>
      <c r="AC123" s="52"/>
      <c r="AD123" s="52"/>
      <c r="AE123" s="52"/>
      <c r="AF123" s="1"/>
      <c r="AG123" s="109"/>
      <c r="AH123" s="61"/>
      <c r="AI123" s="110"/>
      <c r="AJ123" s="110"/>
      <c r="AK123" s="52"/>
      <c r="AL123" s="52"/>
      <c r="AM123" s="52"/>
      <c r="AN123" s="52"/>
      <c r="AO123" s="52"/>
      <c r="AP123" s="52"/>
      <c r="AQ123" s="64"/>
      <c r="AR123" s="90"/>
      <c r="AS123"/>
      <c r="AT123"/>
      <c r="AW123"/>
      <c r="AX123"/>
      <c r="AY123"/>
      <c r="AZ123"/>
      <c r="BA123"/>
      <c r="BB123"/>
    </row>
    <row r="124" spans="3:54" ht="20.25" customHeight="1" hidden="1">
      <c r="C124" s="91" t="s">
        <v>81</v>
      </c>
      <c r="D124" s="105">
        <v>-11.362040976915608</v>
      </c>
      <c r="E124" s="106">
        <v>-11.080268283470303</v>
      </c>
      <c r="F124" s="106">
        <v>-17.13787135052638</v>
      </c>
      <c r="G124" s="52">
        <v>-5.26557705783803</v>
      </c>
      <c r="H124" s="52">
        <v>-1.4</v>
      </c>
      <c r="I124" s="107" t="s">
        <v>94</v>
      </c>
      <c r="J124" s="52">
        <v>-14.54999060228647</v>
      </c>
      <c r="K124" s="52">
        <v>-19.972532152058747</v>
      </c>
      <c r="L124" s="52">
        <v>-13.585494307370723</v>
      </c>
      <c r="M124" s="114">
        <v>-38</v>
      </c>
      <c r="N124" s="114">
        <v>-22</v>
      </c>
      <c r="O124" s="114">
        <v>-51</v>
      </c>
      <c r="P124" s="114">
        <v>-42</v>
      </c>
      <c r="Q124" s="52">
        <v>8.8</v>
      </c>
      <c r="R124" s="111">
        <v>89.2</v>
      </c>
      <c r="S124" s="52">
        <v>0.8</v>
      </c>
      <c r="T124" s="111">
        <v>96.2</v>
      </c>
      <c r="U124" s="52">
        <v>-4.2</v>
      </c>
      <c r="V124" s="52">
        <v>0</v>
      </c>
      <c r="W124" s="52">
        <v>0.19900497512437276</v>
      </c>
      <c r="X124" s="145">
        <v>12354.19</v>
      </c>
      <c r="Y124" s="107">
        <v>-3.0332223446824713</v>
      </c>
      <c r="Z124" s="145">
        <v>10148.995</v>
      </c>
      <c r="AA124" s="107">
        <v>-8.199226861449503</v>
      </c>
      <c r="AB124" s="145">
        <v>4291.5</v>
      </c>
      <c r="AC124" s="52">
        <v>41.57292250849471</v>
      </c>
      <c r="AD124" s="52">
        <v>3.6</v>
      </c>
      <c r="AE124" s="52">
        <v>27.8</v>
      </c>
      <c r="AG124" s="109">
        <v>1.4</v>
      </c>
      <c r="AH124" s="61">
        <v>11025</v>
      </c>
      <c r="AI124" s="119">
        <v>132.71</v>
      </c>
      <c r="AJ124" s="120">
        <v>116.11</v>
      </c>
      <c r="AK124" s="52">
        <v>-2.7</v>
      </c>
      <c r="AL124" s="52">
        <v>-1.4</v>
      </c>
      <c r="AM124" s="52">
        <v>-0.8</v>
      </c>
      <c r="AN124" s="52">
        <v>26.31</v>
      </c>
      <c r="AO124" s="52">
        <v>3.4</v>
      </c>
      <c r="AP124" s="52">
        <v>7.6</v>
      </c>
      <c r="AQ124" s="64">
        <v>1.8</v>
      </c>
      <c r="AR124" s="91" t="s">
        <v>81</v>
      </c>
      <c r="AS124"/>
      <c r="AT124"/>
      <c r="AW124"/>
      <c r="AX124"/>
      <c r="AY124"/>
      <c r="AZ124"/>
      <c r="BA124"/>
      <c r="BB124"/>
    </row>
    <row r="125" spans="3:54" ht="20.25" customHeight="1" hidden="1">
      <c r="C125" s="91" t="s">
        <v>159</v>
      </c>
      <c r="D125" s="105">
        <v>-10.086269879164618</v>
      </c>
      <c r="E125" s="106">
        <v>-3.9141964680338788</v>
      </c>
      <c r="F125" s="106">
        <v>-22.217813804455318</v>
      </c>
      <c r="G125" s="52">
        <v>1.6574960465320885</v>
      </c>
      <c r="H125" s="52">
        <v>-1.2</v>
      </c>
      <c r="I125" s="107" t="s">
        <v>94</v>
      </c>
      <c r="J125" s="52">
        <v>-16.775379659542082</v>
      </c>
      <c r="K125" s="52">
        <v>-3.936827704418647</v>
      </c>
      <c r="L125" s="52">
        <v>-31.51531140562625</v>
      </c>
      <c r="M125" s="114">
        <v>-18</v>
      </c>
      <c r="N125" s="114">
        <v>-16</v>
      </c>
      <c r="O125" s="114">
        <v>-41</v>
      </c>
      <c r="P125" s="114">
        <v>-37</v>
      </c>
      <c r="Q125" s="52">
        <v>0.7</v>
      </c>
      <c r="R125" s="111">
        <v>91.8</v>
      </c>
      <c r="S125" s="52">
        <v>2.9</v>
      </c>
      <c r="T125" s="111">
        <v>92.7</v>
      </c>
      <c r="U125" s="52">
        <v>-3.6</v>
      </c>
      <c r="V125" s="52">
        <v>0</v>
      </c>
      <c r="W125" s="52">
        <v>0.4</v>
      </c>
      <c r="X125" s="145">
        <v>12983.471</v>
      </c>
      <c r="Y125" s="107">
        <v>5.694515912988635</v>
      </c>
      <c r="Z125" s="145">
        <v>10318.156</v>
      </c>
      <c r="AA125" s="107">
        <v>-4.355813981081312</v>
      </c>
      <c r="AB125" s="145">
        <v>3577.9</v>
      </c>
      <c r="AC125" s="52">
        <v>63.66588902611957</v>
      </c>
      <c r="AD125" s="52">
        <v>3.5</v>
      </c>
      <c r="AE125" s="52">
        <v>31.2</v>
      </c>
      <c r="AG125" s="109">
        <v>1.32</v>
      </c>
      <c r="AH125" s="61">
        <v>10622</v>
      </c>
      <c r="AI125" s="110">
        <v>119.22</v>
      </c>
      <c r="AJ125" s="110">
        <v>117.73</v>
      </c>
      <c r="AK125" s="52">
        <v>-2.2</v>
      </c>
      <c r="AL125" s="52">
        <v>-0.9</v>
      </c>
      <c r="AM125" s="52">
        <v>-0.9</v>
      </c>
      <c r="AN125" s="52">
        <v>26.86</v>
      </c>
      <c r="AO125" s="52">
        <v>2.4</v>
      </c>
      <c r="AP125" s="52">
        <v>8</v>
      </c>
      <c r="AQ125" s="64">
        <v>1.6</v>
      </c>
      <c r="AR125" s="91" t="s">
        <v>159</v>
      </c>
      <c r="AS125"/>
      <c r="AT125"/>
      <c r="AW125"/>
      <c r="AX125"/>
      <c r="AY125"/>
      <c r="AZ125"/>
      <c r="BA125"/>
      <c r="BB125"/>
    </row>
    <row r="126" spans="3:54" ht="20.25" customHeight="1" hidden="1">
      <c r="C126" s="90" t="s">
        <v>168</v>
      </c>
      <c r="D126" s="105">
        <v>-12.21676108890182</v>
      </c>
      <c r="E126" s="106">
        <v>-14.978631287952851</v>
      </c>
      <c r="F126" s="106">
        <v>-2.48337264289556</v>
      </c>
      <c r="G126" s="52">
        <v>3.58888880350014</v>
      </c>
      <c r="H126" s="52">
        <v>2.5</v>
      </c>
      <c r="I126" s="107" t="s">
        <v>94</v>
      </c>
      <c r="J126" s="121">
        <v>20.5</v>
      </c>
      <c r="K126" s="121">
        <v>29.34111736786113</v>
      </c>
      <c r="L126" s="121">
        <v>2.9534473595206947</v>
      </c>
      <c r="M126" s="114">
        <v>-14</v>
      </c>
      <c r="N126" s="114">
        <v>-13</v>
      </c>
      <c r="O126" s="114">
        <v>-37</v>
      </c>
      <c r="P126" s="114">
        <v>-38</v>
      </c>
      <c r="Q126" s="52">
        <v>2</v>
      </c>
      <c r="R126" s="111">
        <v>93.4</v>
      </c>
      <c r="S126" s="52">
        <v>1.7</v>
      </c>
      <c r="T126" s="111">
        <v>92.5</v>
      </c>
      <c r="U126" s="52">
        <v>-0.2</v>
      </c>
      <c r="V126" s="52">
        <v>0.5</v>
      </c>
      <c r="W126" s="52">
        <v>0.7</v>
      </c>
      <c r="X126" s="145">
        <v>12914.394</v>
      </c>
      <c r="Y126" s="107">
        <v>7.351535377710604</v>
      </c>
      <c r="Z126" s="145">
        <v>10479.252</v>
      </c>
      <c r="AA126" s="107">
        <v>2.136540961528226</v>
      </c>
      <c r="AB126" s="145">
        <v>3382.4</v>
      </c>
      <c r="AC126" s="52">
        <v>25.31120331950207</v>
      </c>
      <c r="AD126" s="52">
        <v>3.3</v>
      </c>
      <c r="AE126" s="52">
        <v>24.2</v>
      </c>
      <c r="AF126" s="30" t="s">
        <v>96</v>
      </c>
      <c r="AG126" s="109">
        <v>1.18</v>
      </c>
      <c r="AH126" s="61">
        <v>9383</v>
      </c>
      <c r="AI126" s="110">
        <v>121.79</v>
      </c>
      <c r="AJ126" s="110">
        <v>120.08</v>
      </c>
      <c r="AK126" s="52">
        <v>-2</v>
      </c>
      <c r="AL126" s="52">
        <v>-0.8</v>
      </c>
      <c r="AM126" s="52">
        <v>-0.9</v>
      </c>
      <c r="AN126" s="52">
        <v>30.45</v>
      </c>
      <c r="AO126" s="52">
        <v>2.4</v>
      </c>
      <c r="AP126" s="52">
        <v>8.1</v>
      </c>
      <c r="AQ126" s="64">
        <v>1.6</v>
      </c>
      <c r="AR126" s="90" t="s">
        <v>168</v>
      </c>
      <c r="AS126"/>
      <c r="AT126"/>
      <c r="AW126"/>
      <c r="AX126"/>
      <c r="AY126"/>
      <c r="AZ126"/>
      <c r="BA126"/>
      <c r="BB126"/>
    </row>
    <row r="127" spans="3:54" ht="20.25" customHeight="1" hidden="1">
      <c r="C127" s="90" t="s">
        <v>263</v>
      </c>
      <c r="D127" s="105">
        <v>-0.5738473316375661</v>
      </c>
      <c r="E127" s="106">
        <v>0.38106172213711886</v>
      </c>
      <c r="F127" s="106">
        <v>-3.363752212994882</v>
      </c>
      <c r="G127" s="52">
        <v>-2.275677906573108</v>
      </c>
      <c r="H127" s="52">
        <v>-1.2</v>
      </c>
      <c r="I127" s="107" t="s">
        <v>94</v>
      </c>
      <c r="J127" s="121">
        <v>22.740776901019217</v>
      </c>
      <c r="K127" s="52">
        <v>51.39164903219972</v>
      </c>
      <c r="L127" s="52">
        <v>-15.40483187720399</v>
      </c>
      <c r="M127" s="114">
        <v>-9</v>
      </c>
      <c r="N127" s="114">
        <v>-16</v>
      </c>
      <c r="O127" s="114">
        <v>-33</v>
      </c>
      <c r="P127" s="114">
        <v>-36</v>
      </c>
      <c r="Q127" s="52">
        <v>-11.6</v>
      </c>
      <c r="R127" s="111">
        <v>93.8</v>
      </c>
      <c r="S127" s="52">
        <v>0.4</v>
      </c>
      <c r="T127" s="111">
        <v>92.3</v>
      </c>
      <c r="U127" s="52">
        <v>-0.2</v>
      </c>
      <c r="V127" s="52">
        <v>-0.6</v>
      </c>
      <c r="W127" s="56">
        <v>-0.5</v>
      </c>
      <c r="X127" s="145">
        <v>13856.899</v>
      </c>
      <c r="Y127" s="107">
        <v>16.203928689161984</v>
      </c>
      <c r="Z127" s="145">
        <v>11281.103</v>
      </c>
      <c r="AA127" s="107">
        <v>9.398136340582838</v>
      </c>
      <c r="AB127" s="145">
        <v>2887.9</v>
      </c>
      <c r="AC127" s="52">
        <v>5.559616931062223</v>
      </c>
      <c r="AD127" s="52">
        <v>2.9</v>
      </c>
      <c r="AE127" s="52">
        <v>20.4</v>
      </c>
      <c r="AF127" s="30" t="s">
        <v>97</v>
      </c>
      <c r="AG127" s="109">
        <v>0.9</v>
      </c>
      <c r="AH127" s="61">
        <v>8579</v>
      </c>
      <c r="AI127" s="110">
        <v>119.37</v>
      </c>
      <c r="AJ127" s="110">
        <v>125.72</v>
      </c>
      <c r="AK127" s="52">
        <v>-1.3</v>
      </c>
      <c r="AL127" s="52">
        <v>-0.5</v>
      </c>
      <c r="AM127" s="52">
        <v>-0.8</v>
      </c>
      <c r="AN127" s="52">
        <v>31.2</v>
      </c>
      <c r="AO127" s="52">
        <v>0.2</v>
      </c>
      <c r="AP127" s="52">
        <v>8.1</v>
      </c>
      <c r="AQ127" s="64">
        <v>0.2</v>
      </c>
      <c r="AR127" s="90" t="s">
        <v>263</v>
      </c>
      <c r="AS127"/>
      <c r="AT127"/>
      <c r="AW127"/>
      <c r="AX127"/>
      <c r="AY127"/>
      <c r="AZ127"/>
      <c r="BA127"/>
      <c r="BB127"/>
    </row>
    <row r="128" spans="3:54" ht="20.25" customHeight="1">
      <c r="C128" s="91" t="s">
        <v>362</v>
      </c>
      <c r="D128" s="105">
        <v>-1.6908639295146486</v>
      </c>
      <c r="E128" s="106">
        <v>-2.6312313704482904</v>
      </c>
      <c r="F128" s="106">
        <v>1.7735789082487798</v>
      </c>
      <c r="G128" s="52">
        <v>8.286555742945609</v>
      </c>
      <c r="H128" s="52">
        <v>0.5</v>
      </c>
      <c r="I128" s="107" t="s">
        <v>94</v>
      </c>
      <c r="J128" s="52">
        <v>10.00802181558899</v>
      </c>
      <c r="K128" s="52">
        <v>22.451622472425115</v>
      </c>
      <c r="L128" s="52">
        <v>-1.7040556328025929</v>
      </c>
      <c r="M128" s="114">
        <v>-10</v>
      </c>
      <c r="N128" s="114">
        <v>-14</v>
      </c>
      <c r="O128" s="114">
        <v>-29</v>
      </c>
      <c r="P128" s="114">
        <v>-36</v>
      </c>
      <c r="Q128" s="52">
        <v>-10.1</v>
      </c>
      <c r="R128" s="141">
        <v>94</v>
      </c>
      <c r="S128" s="52">
        <v>0.2</v>
      </c>
      <c r="T128" s="111">
        <v>90.9</v>
      </c>
      <c r="U128" s="52">
        <v>-1.5</v>
      </c>
      <c r="V128" s="52">
        <v>0.7</v>
      </c>
      <c r="W128" s="52">
        <v>0.5</v>
      </c>
      <c r="X128" s="145">
        <v>12972.342</v>
      </c>
      <c r="Y128" s="107">
        <v>5.003581780756178</v>
      </c>
      <c r="Z128" s="145">
        <v>10988.591</v>
      </c>
      <c r="AA128" s="107">
        <v>8.272700893044089</v>
      </c>
      <c r="AB128" s="145">
        <v>3539</v>
      </c>
      <c r="AC128" s="52">
        <v>-17.534661540253992</v>
      </c>
      <c r="AD128" s="52">
        <v>1.9</v>
      </c>
      <c r="AE128" s="52">
        <v>12.3</v>
      </c>
      <c r="AF128" s="30" t="s">
        <v>381</v>
      </c>
      <c r="AG128" s="109">
        <v>0.7</v>
      </c>
      <c r="AH128" s="61">
        <v>7973</v>
      </c>
      <c r="AI128" s="110">
        <v>119.02</v>
      </c>
      <c r="AJ128" s="110">
        <v>130.96</v>
      </c>
      <c r="AK128" s="52">
        <v>-0.9</v>
      </c>
      <c r="AL128" s="52">
        <v>-0.2</v>
      </c>
      <c r="AM128" s="52">
        <v>-0.7</v>
      </c>
      <c r="AN128" s="52">
        <v>31.04</v>
      </c>
      <c r="AO128" s="52">
        <v>1.7</v>
      </c>
      <c r="AP128" s="52">
        <v>9.9</v>
      </c>
      <c r="AQ128" s="64">
        <v>0.5</v>
      </c>
      <c r="AR128" s="91" t="s">
        <v>362</v>
      </c>
      <c r="AS128"/>
      <c r="AT128"/>
      <c r="AW128"/>
      <c r="AX128"/>
      <c r="AY128"/>
      <c r="AZ128"/>
      <c r="BA128"/>
      <c r="BB128"/>
    </row>
    <row r="129" spans="3:54" ht="20.25" customHeight="1">
      <c r="C129" s="90" t="s">
        <v>363</v>
      </c>
      <c r="D129" s="105">
        <v>6.283235613816316</v>
      </c>
      <c r="E129" s="106">
        <v>4.345300921749271</v>
      </c>
      <c r="F129" s="106">
        <v>15.666499071673542</v>
      </c>
      <c r="G129" s="52">
        <v>-1.1090706690325476</v>
      </c>
      <c r="H129" s="52">
        <v>-1.2</v>
      </c>
      <c r="I129" s="107" t="s">
        <v>94</v>
      </c>
      <c r="J129" s="52">
        <v>13.550848839138311</v>
      </c>
      <c r="K129" s="52">
        <v>16.3550918494292</v>
      </c>
      <c r="L129" s="52">
        <v>7.19371895145899</v>
      </c>
      <c r="M129" s="114">
        <v>-5</v>
      </c>
      <c r="N129" s="114">
        <v>-13</v>
      </c>
      <c r="O129" s="114">
        <v>-2</v>
      </c>
      <c r="P129" s="114">
        <v>-35</v>
      </c>
      <c r="Q129" s="52">
        <v>-9.5</v>
      </c>
      <c r="R129" s="122">
        <v>93.6</v>
      </c>
      <c r="S129" s="52">
        <v>-0.4</v>
      </c>
      <c r="T129" s="111">
        <v>90.5</v>
      </c>
      <c r="U129" s="52">
        <v>-0.4</v>
      </c>
      <c r="V129" s="52">
        <v>0.1</v>
      </c>
      <c r="W129" s="52">
        <v>-0.1</v>
      </c>
      <c r="X129" s="145">
        <v>13338.784</v>
      </c>
      <c r="Y129" s="107">
        <v>2.7366564765308112</v>
      </c>
      <c r="Z129" s="145">
        <v>10983.218</v>
      </c>
      <c r="AA129" s="107">
        <v>6.445550929836699</v>
      </c>
      <c r="AB129" s="145">
        <v>3775.1</v>
      </c>
      <c r="AC129" s="52">
        <v>5.511612957321347</v>
      </c>
      <c r="AD129" s="52">
        <v>1.6</v>
      </c>
      <c r="AE129" s="52">
        <v>16.1</v>
      </c>
      <c r="AF129" s="30" t="s">
        <v>97</v>
      </c>
      <c r="AG129" s="109">
        <v>0.82</v>
      </c>
      <c r="AH129" s="61">
        <v>9083.11</v>
      </c>
      <c r="AI129" s="110">
        <v>119.82</v>
      </c>
      <c r="AJ129" s="110">
        <v>137.85</v>
      </c>
      <c r="AK129" s="52">
        <v>-1.1</v>
      </c>
      <c r="AL129" s="52">
        <v>-0.3</v>
      </c>
      <c r="AM129" s="52">
        <v>-0.4</v>
      </c>
      <c r="AN129" s="52">
        <v>30.19</v>
      </c>
      <c r="AO129" s="52">
        <v>3.7</v>
      </c>
      <c r="AP129" s="52">
        <v>7.9</v>
      </c>
      <c r="AQ129" s="64">
        <v>-0.1</v>
      </c>
      <c r="AR129" s="90" t="s">
        <v>363</v>
      </c>
      <c r="AS129"/>
      <c r="AT129"/>
      <c r="AW129"/>
      <c r="AX129"/>
      <c r="AY129"/>
      <c r="AZ129"/>
      <c r="BA129"/>
      <c r="BB129"/>
    </row>
    <row r="130" spans="3:54" ht="20.25" customHeight="1">
      <c r="C130" s="90" t="s">
        <v>365</v>
      </c>
      <c r="D130" s="105">
        <v>1.4705272943268426</v>
      </c>
      <c r="E130" s="106">
        <v>2.530219116751951</v>
      </c>
      <c r="F130" s="106">
        <v>-0.4022195436219249</v>
      </c>
      <c r="G130" s="52">
        <v>1.6756220479609425</v>
      </c>
      <c r="H130" s="52">
        <v>3</v>
      </c>
      <c r="I130" s="107" t="s">
        <v>94</v>
      </c>
      <c r="J130" s="52">
        <v>9.411606415140696</v>
      </c>
      <c r="K130" s="52">
        <v>12.161141716797545</v>
      </c>
      <c r="L130" s="52">
        <v>1.153659787101489</v>
      </c>
      <c r="M130" s="114">
        <v>1</v>
      </c>
      <c r="N130" s="114">
        <v>-13</v>
      </c>
      <c r="O130" s="114">
        <v>-23</v>
      </c>
      <c r="P130" s="114">
        <v>-31</v>
      </c>
      <c r="Q130" s="52">
        <v>-19.1</v>
      </c>
      <c r="R130" s="122">
        <v>94.5</v>
      </c>
      <c r="S130" s="52">
        <v>1</v>
      </c>
      <c r="T130" s="111">
        <v>90.9</v>
      </c>
      <c r="U130" s="52">
        <v>0.4</v>
      </c>
      <c r="V130" s="52">
        <v>0.1</v>
      </c>
      <c r="W130" s="52">
        <v>0.2</v>
      </c>
      <c r="X130" s="145">
        <v>13831.593</v>
      </c>
      <c r="Y130" s="107">
        <v>7.102145094845326</v>
      </c>
      <c r="Z130" s="145">
        <v>11166.198</v>
      </c>
      <c r="AA130" s="107">
        <v>6.555296122280481</v>
      </c>
      <c r="AB130" s="145">
        <v>4519.9</v>
      </c>
      <c r="AC130" s="52">
        <v>33.627010406811735</v>
      </c>
      <c r="AD130" s="52">
        <v>1.8</v>
      </c>
      <c r="AE130" s="52">
        <v>20.6</v>
      </c>
      <c r="AF130" s="30" t="s">
        <v>382</v>
      </c>
      <c r="AG130" s="109">
        <f>AG146</f>
        <v>1.38</v>
      </c>
      <c r="AH130" s="61">
        <v>10219.05</v>
      </c>
      <c r="AI130" s="110">
        <v>110.48</v>
      </c>
      <c r="AJ130" s="110">
        <v>129.55</v>
      </c>
      <c r="AK130" s="52">
        <v>-0.7</v>
      </c>
      <c r="AL130" s="52">
        <v>-0.2</v>
      </c>
      <c r="AM130" s="52">
        <v>-0.1</v>
      </c>
      <c r="AN130" s="52">
        <v>29.2</v>
      </c>
      <c r="AO130" s="52">
        <v>7.2</v>
      </c>
      <c r="AP130" s="52">
        <v>9.6</v>
      </c>
      <c r="AQ130" s="64">
        <v>2.6</v>
      </c>
      <c r="AR130" s="90" t="s">
        <v>365</v>
      </c>
      <c r="AS130"/>
      <c r="AT130"/>
      <c r="AW130"/>
      <c r="AX130"/>
      <c r="AY130"/>
      <c r="AZ130"/>
      <c r="BA130"/>
      <c r="BB130"/>
    </row>
    <row r="131" spans="3:46" ht="20.25" customHeight="1">
      <c r="C131" s="304" t="s">
        <v>373</v>
      </c>
      <c r="D131" s="321">
        <v>5.975812798964512</v>
      </c>
      <c r="E131" s="322">
        <v>4.15097091651333</v>
      </c>
      <c r="F131" s="322">
        <v>17.093507872780364</v>
      </c>
      <c r="G131" s="308">
        <v>8.629279190678488</v>
      </c>
      <c r="H131" s="308">
        <v>6</v>
      </c>
      <c r="I131" s="318" t="s">
        <v>94</v>
      </c>
      <c r="J131" s="318">
        <v>16.900527163277317</v>
      </c>
      <c r="K131" s="318">
        <v>4.023747858993886</v>
      </c>
      <c r="L131" s="318">
        <v>37.487307341649654</v>
      </c>
      <c r="M131" s="123">
        <v>7</v>
      </c>
      <c r="N131" s="123">
        <v>0</v>
      </c>
      <c r="O131" s="123">
        <v>-10</v>
      </c>
      <c r="P131" s="123">
        <v>-25</v>
      </c>
      <c r="Q131" s="308">
        <v>-21.2</v>
      </c>
      <c r="R131" s="330">
        <v>98.2</v>
      </c>
      <c r="S131" s="308">
        <v>3.9</v>
      </c>
      <c r="T131" s="323">
        <v>89.8</v>
      </c>
      <c r="U131" s="308">
        <v>-1.2</v>
      </c>
      <c r="V131" s="331">
        <v>1</v>
      </c>
      <c r="W131" s="308">
        <v>1.2</v>
      </c>
      <c r="X131" s="325">
        <v>14405.631</v>
      </c>
      <c r="Y131" s="318">
        <v>3.95999133716714</v>
      </c>
      <c r="Z131" s="325">
        <v>11224.017</v>
      </c>
      <c r="AA131" s="318">
        <v>-0.5060320786008248</v>
      </c>
      <c r="AB131" s="325">
        <v>3932.9</v>
      </c>
      <c r="AC131" s="308">
        <v>36.2</v>
      </c>
      <c r="AD131" s="308">
        <v>1.5</v>
      </c>
      <c r="AE131" s="308">
        <v>16.7</v>
      </c>
      <c r="AF131" s="329" t="s">
        <v>99</v>
      </c>
      <c r="AG131" s="326">
        <f>AG149</f>
        <v>1.36</v>
      </c>
      <c r="AH131" s="312">
        <v>10676.64</v>
      </c>
      <c r="AI131" s="327">
        <v>106.97</v>
      </c>
      <c r="AJ131" s="327">
        <v>134.91</v>
      </c>
      <c r="AK131" s="308">
        <v>-0.4</v>
      </c>
      <c r="AL131" s="308">
        <v>-0.3</v>
      </c>
      <c r="AM131" s="308">
        <v>0</v>
      </c>
      <c r="AN131" s="308">
        <v>32.52</v>
      </c>
      <c r="AO131" s="308">
        <v>3.6</v>
      </c>
      <c r="AP131" s="308">
        <v>9.9</v>
      </c>
      <c r="AQ131" s="314">
        <v>2.2</v>
      </c>
      <c r="AR131" s="304" t="s">
        <v>373</v>
      </c>
      <c r="AS131"/>
      <c r="AT131"/>
    </row>
    <row r="132" spans="3:46" ht="20.25" customHeight="1">
      <c r="C132" s="91" t="s">
        <v>371</v>
      </c>
      <c r="D132" s="105">
        <v>10.085029276583498</v>
      </c>
      <c r="E132" s="106">
        <v>4.045026099492205</v>
      </c>
      <c r="F132" s="106">
        <v>22.16142742020388</v>
      </c>
      <c r="G132" s="52">
        <v>-6.275015201675558</v>
      </c>
      <c r="H132" s="52">
        <v>3.4</v>
      </c>
      <c r="I132" s="107" t="s">
        <v>94</v>
      </c>
      <c r="J132" s="107">
        <v>24.6</v>
      </c>
      <c r="K132" s="107">
        <v>24.8</v>
      </c>
      <c r="L132" s="107">
        <v>25.7</v>
      </c>
      <c r="M132" s="126">
        <v>12</v>
      </c>
      <c r="N132" s="114">
        <v>5</v>
      </c>
      <c r="O132" s="114">
        <v>-3</v>
      </c>
      <c r="P132" s="114">
        <v>-20</v>
      </c>
      <c r="Q132" s="107">
        <v>-17.7</v>
      </c>
      <c r="R132" s="124">
        <v>98.9</v>
      </c>
      <c r="S132" s="52">
        <v>0.7</v>
      </c>
      <c r="T132" s="141">
        <v>89.9</v>
      </c>
      <c r="U132" s="52">
        <v>0.1</v>
      </c>
      <c r="V132" s="56">
        <v>0</v>
      </c>
      <c r="W132" s="52">
        <v>0.1</v>
      </c>
      <c r="X132" s="145">
        <f>SUM(X150:X152)</f>
        <v>14484.284714000001</v>
      </c>
      <c r="Y132" s="107">
        <f aca="true" t="shared" si="18" ref="Y132:Y137">+X132/X128*100-100</f>
        <v>11.655125296573289</v>
      </c>
      <c r="Z132" s="145">
        <f>SUM(Z150:Z152)</f>
        <v>11481.748562</v>
      </c>
      <c r="AA132" s="107">
        <f aca="true" t="shared" si="19" ref="AA132:AA137">+Z132/Z128*100-100</f>
        <v>4.4879053374540945</v>
      </c>
      <c r="AB132" s="145">
        <f>SUM(AB150:AB152)</f>
        <v>5069.4</v>
      </c>
      <c r="AC132" s="52">
        <v>43.243854196100585</v>
      </c>
      <c r="AD132" s="52">
        <v>1.7</v>
      </c>
      <c r="AE132" s="52">
        <v>13.8</v>
      </c>
      <c r="AF132" s="30" t="s">
        <v>383</v>
      </c>
      <c r="AG132" s="109">
        <f>AG152</f>
        <v>1.435</v>
      </c>
      <c r="AH132" s="61">
        <v>11715.39</v>
      </c>
      <c r="AI132" s="110">
        <v>103.95</v>
      </c>
      <c r="AJ132" s="110">
        <v>128.21</v>
      </c>
      <c r="AK132" s="52">
        <v>0.1</v>
      </c>
      <c r="AL132" s="52">
        <v>-0.1</v>
      </c>
      <c r="AM132" s="52">
        <v>0</v>
      </c>
      <c r="AN132" s="52">
        <v>35.76</v>
      </c>
      <c r="AO132" s="52">
        <v>4.3</v>
      </c>
      <c r="AP132" s="52">
        <v>9.8</v>
      </c>
      <c r="AQ132" s="64">
        <v>2.8</v>
      </c>
      <c r="AR132" s="91" t="s">
        <v>371</v>
      </c>
      <c r="AS132"/>
      <c r="AT132"/>
    </row>
    <row r="133" spans="3:46" ht="20.25" customHeight="1">
      <c r="C133" s="90" t="s">
        <v>363</v>
      </c>
      <c r="D133" s="105">
        <v>10.67235387982845</v>
      </c>
      <c r="E133" s="106">
        <v>0.8304315817440511</v>
      </c>
      <c r="F133" s="106">
        <v>41.9588608240463</v>
      </c>
      <c r="G133" s="107">
        <v>7.650497558612585</v>
      </c>
      <c r="H133" s="52">
        <v>5.7</v>
      </c>
      <c r="I133" s="107" t="s">
        <v>94</v>
      </c>
      <c r="J133" s="107">
        <v>34.3</v>
      </c>
      <c r="K133" s="107">
        <v>35.9</v>
      </c>
      <c r="L133" s="107">
        <v>32.2</v>
      </c>
      <c r="M133" s="126">
        <v>22</v>
      </c>
      <c r="N133" s="126">
        <v>9</v>
      </c>
      <c r="O133" s="126">
        <v>2</v>
      </c>
      <c r="P133" s="114">
        <v>-18</v>
      </c>
      <c r="Q133" s="107">
        <v>-21.4</v>
      </c>
      <c r="R133" s="124">
        <v>100.8</v>
      </c>
      <c r="S133" s="52">
        <v>1.9</v>
      </c>
      <c r="T133" s="107">
        <v>90</v>
      </c>
      <c r="U133" s="52">
        <v>0.1</v>
      </c>
      <c r="V133" s="151">
        <v>1.6</v>
      </c>
      <c r="W133" s="68">
        <v>1.6</v>
      </c>
      <c r="X133" s="145">
        <f>SUM(X153:X155)</f>
        <v>15125.171396</v>
      </c>
      <c r="Y133" s="107">
        <f t="shared" si="18"/>
        <v>13.392430644352586</v>
      </c>
      <c r="Z133" s="145">
        <f>SUM(Z153:Z155)</f>
        <v>11973.73669</v>
      </c>
      <c r="AA133" s="107">
        <f t="shared" si="19"/>
        <v>9.018474275936256</v>
      </c>
      <c r="AB133" s="145">
        <v>4541.9</v>
      </c>
      <c r="AC133" s="52">
        <v>20.3</v>
      </c>
      <c r="AD133" s="52">
        <v>1.9</v>
      </c>
      <c r="AE133" s="52">
        <v>6.1</v>
      </c>
      <c r="AF133" s="30" t="s">
        <v>100</v>
      </c>
      <c r="AG133" s="109">
        <f>AG155</f>
        <v>1.78</v>
      </c>
      <c r="AH133" s="61">
        <v>11858.87</v>
      </c>
      <c r="AI133" s="110">
        <v>108.69</v>
      </c>
      <c r="AJ133" s="110">
        <v>132</v>
      </c>
      <c r="AK133" s="52">
        <v>1.1</v>
      </c>
      <c r="AL133" s="52">
        <v>-0.3</v>
      </c>
      <c r="AM133" s="52">
        <v>-0.2</v>
      </c>
      <c r="AN133" s="52">
        <v>37.05</v>
      </c>
      <c r="AO133" s="52">
        <v>3.5</v>
      </c>
      <c r="AP133" s="52">
        <v>9.6</v>
      </c>
      <c r="AQ133" s="64">
        <v>2.1</v>
      </c>
      <c r="AR133" s="90" t="s">
        <v>363</v>
      </c>
      <c r="AS133"/>
      <c r="AT133"/>
    </row>
    <row r="134" spans="3:46" ht="20.25" customHeight="1">
      <c r="C134" s="90" t="s">
        <v>365</v>
      </c>
      <c r="D134" s="105">
        <v>14.4</v>
      </c>
      <c r="E134" s="106">
        <v>14.1</v>
      </c>
      <c r="F134" s="106">
        <v>19</v>
      </c>
      <c r="G134" s="52">
        <v>-5.372641297804336</v>
      </c>
      <c r="H134" s="52">
        <v>1.3</v>
      </c>
      <c r="I134" s="107" t="s">
        <v>94</v>
      </c>
      <c r="J134" s="107">
        <v>37.8</v>
      </c>
      <c r="K134" s="107">
        <v>33.4</v>
      </c>
      <c r="L134" s="107">
        <v>58.3</v>
      </c>
      <c r="M134" s="126">
        <v>26</v>
      </c>
      <c r="N134" s="126">
        <v>11</v>
      </c>
      <c r="O134" s="126">
        <v>5</v>
      </c>
      <c r="P134" s="114">
        <v>-17</v>
      </c>
      <c r="Q134" s="107">
        <v>-14.1</v>
      </c>
      <c r="R134" s="124">
        <v>100.7</v>
      </c>
      <c r="S134" s="52">
        <v>-0.1</v>
      </c>
      <c r="T134" s="111">
        <v>91.5</v>
      </c>
      <c r="U134" s="52">
        <v>1.7</v>
      </c>
      <c r="V134" s="56">
        <v>-0.2</v>
      </c>
      <c r="W134" s="52">
        <v>0</v>
      </c>
      <c r="X134" s="145">
        <f>SUM(X156:X158)</f>
        <v>15538.751424999999</v>
      </c>
      <c r="Y134" s="107">
        <f t="shared" si="18"/>
        <v>12.342457047427558</v>
      </c>
      <c r="Z134" s="145">
        <f>SUM(Z156:Z158)</f>
        <v>12623.944282</v>
      </c>
      <c r="AA134" s="107">
        <f t="shared" si="19"/>
        <v>13.054992236390575</v>
      </c>
      <c r="AB134" s="145">
        <f>SUM(AB156:AB158)</f>
        <v>4823</v>
      </c>
      <c r="AC134" s="52">
        <f>+AB134/AB130*100-100</f>
        <v>6.7059005730215375</v>
      </c>
      <c r="AD134" s="52">
        <v>1.9</v>
      </c>
      <c r="AE134" s="52">
        <v>4.7</v>
      </c>
      <c r="AF134" s="30" t="s">
        <v>384</v>
      </c>
      <c r="AG134" s="109">
        <f>AG158</f>
        <v>1.44</v>
      </c>
      <c r="AH134" s="61">
        <v>10823.57</v>
      </c>
      <c r="AI134" s="110">
        <v>110.92</v>
      </c>
      <c r="AJ134" s="110">
        <v>137.83</v>
      </c>
      <c r="AK134" s="52">
        <v>1.8</v>
      </c>
      <c r="AL134" s="52">
        <v>-0.1</v>
      </c>
      <c r="AM134" s="52">
        <v>-0.2</v>
      </c>
      <c r="AN134" s="52">
        <v>49.64</v>
      </c>
      <c r="AO134" s="52">
        <v>4</v>
      </c>
      <c r="AP134" s="52">
        <v>9.1</v>
      </c>
      <c r="AQ134" s="64">
        <v>1.1</v>
      </c>
      <c r="AR134" s="90" t="s">
        <v>365</v>
      </c>
      <c r="AS134"/>
      <c r="AT134"/>
    </row>
    <row r="135" spans="3:46" ht="20.25" customHeight="1">
      <c r="C135" s="304" t="s">
        <v>373</v>
      </c>
      <c r="D135" s="321">
        <v>3.5</v>
      </c>
      <c r="E135" s="322">
        <v>5.6</v>
      </c>
      <c r="F135" s="322">
        <v>-0.7</v>
      </c>
      <c r="G135" s="318">
        <v>5.703936783876529</v>
      </c>
      <c r="H135" s="308">
        <v>-0.9</v>
      </c>
      <c r="I135" s="318" t="s">
        <v>94</v>
      </c>
      <c r="J135" s="318">
        <v>17.6</v>
      </c>
      <c r="K135" s="318">
        <v>19.9</v>
      </c>
      <c r="L135" s="318">
        <v>17.9</v>
      </c>
      <c r="M135" s="332">
        <v>22</v>
      </c>
      <c r="N135" s="332">
        <v>11</v>
      </c>
      <c r="O135" s="332">
        <v>5</v>
      </c>
      <c r="P135" s="123">
        <v>-14</v>
      </c>
      <c r="Q135" s="318">
        <v>-8.8</v>
      </c>
      <c r="R135" s="330">
        <v>99.8</v>
      </c>
      <c r="S135" s="308">
        <v>-0.9</v>
      </c>
      <c r="T135" s="323">
        <v>89.5</v>
      </c>
      <c r="U135" s="308">
        <v>-2.2</v>
      </c>
      <c r="V135" s="333">
        <v>0.6</v>
      </c>
      <c r="W135" s="308">
        <v>-0.2</v>
      </c>
      <c r="X135" s="325">
        <f>SUM(X159:X161)</f>
        <v>16021.771559</v>
      </c>
      <c r="Y135" s="318">
        <f t="shared" si="18"/>
        <v>11.218811303718667</v>
      </c>
      <c r="Z135" s="325">
        <f>SUM(Z159:Z161)</f>
        <v>13137.206811999999</v>
      </c>
      <c r="AA135" s="318">
        <f t="shared" si="19"/>
        <v>17.045499948904208</v>
      </c>
      <c r="AB135" s="325">
        <f>SUM(AB159:AB161)</f>
        <v>4184.1</v>
      </c>
      <c r="AC135" s="308">
        <f>+AB135/AB131*100-100</f>
        <v>6.3871443464110484</v>
      </c>
      <c r="AD135" s="308">
        <v>2</v>
      </c>
      <c r="AE135" s="308">
        <v>4.4</v>
      </c>
      <c r="AF135" s="329" t="s">
        <v>101</v>
      </c>
      <c r="AG135" s="326">
        <f>AG161</f>
        <v>1.435</v>
      </c>
      <c r="AH135" s="312">
        <v>11488.76</v>
      </c>
      <c r="AI135" s="327">
        <v>103.78</v>
      </c>
      <c r="AJ135" s="327">
        <v>140.96</v>
      </c>
      <c r="AK135" s="308">
        <v>2</v>
      </c>
      <c r="AL135" s="308">
        <v>0.5</v>
      </c>
      <c r="AM135" s="308">
        <v>-0.2</v>
      </c>
      <c r="AN135" s="308">
        <v>43.45</v>
      </c>
      <c r="AO135" s="308">
        <v>3.3</v>
      </c>
      <c r="AP135" s="308">
        <v>9.5</v>
      </c>
      <c r="AQ135" s="314">
        <v>1</v>
      </c>
      <c r="AR135" s="304" t="s">
        <v>373</v>
      </c>
      <c r="AS135"/>
      <c r="AT135"/>
    </row>
    <row r="136" spans="3:46" ht="20.25" customHeight="1">
      <c r="C136" s="91" t="s">
        <v>372</v>
      </c>
      <c r="D136" s="105">
        <v>7.4</v>
      </c>
      <c r="E136" s="106">
        <v>14.4</v>
      </c>
      <c r="F136" s="106">
        <v>-6.2</v>
      </c>
      <c r="G136" s="107">
        <v>0.8</v>
      </c>
      <c r="H136" s="52">
        <v>-1</v>
      </c>
      <c r="I136" s="107"/>
      <c r="J136" s="52">
        <v>15.8</v>
      </c>
      <c r="K136" s="107">
        <v>12.8</v>
      </c>
      <c r="L136" s="107">
        <v>16.2</v>
      </c>
      <c r="M136" s="126">
        <v>14</v>
      </c>
      <c r="N136" s="126">
        <v>11</v>
      </c>
      <c r="O136" s="126">
        <v>0</v>
      </c>
      <c r="P136" s="114">
        <v>-14</v>
      </c>
      <c r="Q136" s="107">
        <v>-13.4</v>
      </c>
      <c r="R136" s="124">
        <v>101.5</v>
      </c>
      <c r="S136" s="52">
        <v>1.7</v>
      </c>
      <c r="T136" s="111">
        <v>92.3</v>
      </c>
      <c r="U136" s="52">
        <v>3.1</v>
      </c>
      <c r="V136" s="125">
        <v>1.4</v>
      </c>
      <c r="W136" s="68">
        <v>1.4</v>
      </c>
      <c r="X136" s="145">
        <f>SUM(X162:X164)</f>
        <v>15035.063</v>
      </c>
      <c r="Y136" s="107">
        <f t="shared" si="18"/>
        <v>3.802592236174675</v>
      </c>
      <c r="Z136" s="145">
        <f>SUM(Z162:Z164)</f>
        <v>12632.677</v>
      </c>
      <c r="AA136" s="107">
        <f t="shared" si="19"/>
        <v>10.02398225135424</v>
      </c>
      <c r="AB136" s="145">
        <v>4660.7</v>
      </c>
      <c r="AC136" s="52">
        <f>+AB136/AB132*100-100</f>
        <v>-8.062098078668072</v>
      </c>
      <c r="AD136" s="52">
        <v>2</v>
      </c>
      <c r="AE136" s="52">
        <v>2.4</v>
      </c>
      <c r="AF136" s="30" t="s">
        <v>385</v>
      </c>
      <c r="AG136" s="109">
        <f>AG164</f>
        <v>1.32</v>
      </c>
      <c r="AH136" s="61">
        <v>11668.95</v>
      </c>
      <c r="AI136" s="110">
        <v>106.97</v>
      </c>
      <c r="AJ136" s="110">
        <v>139.22</v>
      </c>
      <c r="AK136" s="52">
        <v>1.4</v>
      </c>
      <c r="AL136" s="52">
        <v>-0.2</v>
      </c>
      <c r="AM136" s="52">
        <v>-0.4</v>
      </c>
      <c r="AN136" s="52">
        <v>55.4</v>
      </c>
      <c r="AO136" s="52">
        <v>3.8</v>
      </c>
      <c r="AP136" s="52">
        <v>9.4</v>
      </c>
      <c r="AQ136" s="64">
        <v>1.5</v>
      </c>
      <c r="AR136" s="91" t="s">
        <v>372</v>
      </c>
      <c r="AS136"/>
      <c r="AT136"/>
    </row>
    <row r="137" spans="3:46" ht="20.25" customHeight="1">
      <c r="C137" s="90" t="s">
        <v>363</v>
      </c>
      <c r="D137" s="105">
        <v>7.3</v>
      </c>
      <c r="E137" s="106">
        <v>15</v>
      </c>
      <c r="F137" s="106">
        <v>-5.4</v>
      </c>
      <c r="G137" s="126">
        <v>0.8</v>
      </c>
      <c r="H137" s="52">
        <v>4.7</v>
      </c>
      <c r="I137" s="107"/>
      <c r="J137" s="107">
        <v>12.9</v>
      </c>
      <c r="K137" s="107">
        <v>16.5</v>
      </c>
      <c r="L137" s="107">
        <v>9.9</v>
      </c>
      <c r="M137" s="126">
        <v>18</v>
      </c>
      <c r="N137" s="126">
        <v>15</v>
      </c>
      <c r="O137" s="126">
        <v>2</v>
      </c>
      <c r="P137" s="68" t="s">
        <v>176</v>
      </c>
      <c r="Q137" s="107"/>
      <c r="R137" s="126">
        <v>101.1</v>
      </c>
      <c r="S137" s="107">
        <v>-0.4</v>
      </c>
      <c r="T137" s="111">
        <v>92.2</v>
      </c>
      <c r="U137" s="52">
        <v>-0.1</v>
      </c>
      <c r="V137" s="125"/>
      <c r="W137" s="68"/>
      <c r="X137" s="145">
        <f>SUM(X165:X167)</f>
        <v>15780.377</v>
      </c>
      <c r="Y137" s="107">
        <f t="shared" si="18"/>
        <v>4.331888788865413</v>
      </c>
      <c r="Z137" s="145">
        <f>SUM(Z165:Z167)</f>
        <v>13661.091</v>
      </c>
      <c r="AA137" s="107">
        <f t="shared" si="19"/>
        <v>14.092128077354602</v>
      </c>
      <c r="AB137" s="145">
        <v>4094.7</v>
      </c>
      <c r="AC137" s="52">
        <v>-9.8</v>
      </c>
      <c r="AD137" s="52">
        <v>1.7</v>
      </c>
      <c r="AE137" s="52">
        <v>2.3</v>
      </c>
      <c r="AF137" s="30" t="s">
        <v>102</v>
      </c>
      <c r="AG137" s="109">
        <f>AG167</f>
        <v>1.165</v>
      </c>
      <c r="AH137" s="113">
        <v>11584.01</v>
      </c>
      <c r="AI137" s="110">
        <v>110.37</v>
      </c>
      <c r="AJ137" s="110">
        <v>133.56</v>
      </c>
      <c r="AK137" s="52">
        <v>1.7</v>
      </c>
      <c r="AL137" s="52">
        <v>-0.1</v>
      </c>
      <c r="AM137" s="52">
        <v>-0.1</v>
      </c>
      <c r="AN137" s="52">
        <v>56.5</v>
      </c>
      <c r="AO137" s="52">
        <v>3.3</v>
      </c>
      <c r="AP137" s="52">
        <v>9.5</v>
      </c>
      <c r="AQ137" s="64">
        <v>1.3</v>
      </c>
      <c r="AR137" s="90" t="s">
        <v>363</v>
      </c>
      <c r="AS137"/>
      <c r="AT137"/>
    </row>
    <row r="138" spans="3:46" ht="20.25" customHeight="1">
      <c r="C138" s="90" t="s">
        <v>365</v>
      </c>
      <c r="D138" s="105"/>
      <c r="E138" s="106"/>
      <c r="F138" s="106"/>
      <c r="G138" s="126">
        <v>2.1</v>
      </c>
      <c r="H138" s="52">
        <v>-0.5</v>
      </c>
      <c r="I138" s="107"/>
      <c r="J138" s="107"/>
      <c r="K138" s="107"/>
      <c r="L138" s="107"/>
      <c r="M138" s="126">
        <v>19</v>
      </c>
      <c r="N138" s="126">
        <v>15</v>
      </c>
      <c r="O138" s="126">
        <v>3</v>
      </c>
      <c r="P138" s="126" t="s">
        <v>283</v>
      </c>
      <c r="Q138" s="107"/>
      <c r="R138" s="126">
        <v>100.9</v>
      </c>
      <c r="S138" s="107">
        <v>-0.2</v>
      </c>
      <c r="T138" s="111">
        <v>94.5</v>
      </c>
      <c r="U138" s="52">
        <v>2.5</v>
      </c>
      <c r="V138" s="125"/>
      <c r="W138" s="68"/>
      <c r="X138" s="145">
        <f>SUM(X168:X170)</f>
        <v>16682.597999999998</v>
      </c>
      <c r="Y138" s="107"/>
      <c r="Z138" s="145"/>
      <c r="AA138" s="107"/>
      <c r="AB138" s="145"/>
      <c r="AC138" s="52"/>
      <c r="AD138" s="52">
        <v>1.8</v>
      </c>
      <c r="AE138" s="52">
        <v>1.4</v>
      </c>
      <c r="AF138" s="30"/>
      <c r="AG138" s="112">
        <v>1.475</v>
      </c>
      <c r="AH138" s="113">
        <v>13574.3</v>
      </c>
      <c r="AI138" s="110">
        <v>113.28</v>
      </c>
      <c r="AJ138" s="110">
        <v>136.44</v>
      </c>
      <c r="AK138" s="52">
        <v>1.6</v>
      </c>
      <c r="AL138" s="52">
        <v>-0.3</v>
      </c>
      <c r="AM138" s="52">
        <v>-0.1</v>
      </c>
      <c r="AN138" s="52"/>
      <c r="AO138" s="52">
        <v>3.8</v>
      </c>
      <c r="AP138" s="52">
        <v>9.4</v>
      </c>
      <c r="AQ138" s="64"/>
      <c r="AR138" s="90" t="s">
        <v>365</v>
      </c>
      <c r="AS138"/>
      <c r="AT138"/>
    </row>
    <row r="139" spans="3:46" ht="20.25" customHeight="1">
      <c r="C139" s="304" t="s">
        <v>80</v>
      </c>
      <c r="D139" s="321"/>
      <c r="E139" s="322"/>
      <c r="F139" s="322"/>
      <c r="G139" s="332" t="s">
        <v>346</v>
      </c>
      <c r="H139" s="308"/>
      <c r="I139" s="318"/>
      <c r="J139" s="318"/>
      <c r="K139" s="318"/>
      <c r="L139" s="318"/>
      <c r="M139" s="332" t="s">
        <v>280</v>
      </c>
      <c r="N139" s="332" t="s">
        <v>281</v>
      </c>
      <c r="O139" s="332" t="s">
        <v>282</v>
      </c>
      <c r="P139" s="332" t="s">
        <v>284</v>
      </c>
      <c r="Q139" s="318"/>
      <c r="R139" s="332" t="s">
        <v>414</v>
      </c>
      <c r="S139" s="308" t="s">
        <v>415</v>
      </c>
      <c r="T139" s="323"/>
      <c r="U139" s="308"/>
      <c r="V139" s="333"/>
      <c r="W139" s="319"/>
      <c r="X139" s="325"/>
      <c r="Y139" s="318"/>
      <c r="Z139" s="325"/>
      <c r="AA139" s="318"/>
      <c r="AB139" s="325"/>
      <c r="AC139" s="308"/>
      <c r="AD139" s="308"/>
      <c r="AE139" s="308"/>
      <c r="AF139" s="329"/>
      <c r="AG139" s="326"/>
      <c r="AH139" s="312"/>
      <c r="AI139" s="327"/>
      <c r="AJ139" s="327"/>
      <c r="AK139" s="308"/>
      <c r="AL139" s="308"/>
      <c r="AM139" s="308"/>
      <c r="AN139" s="308"/>
      <c r="AO139" s="308" t="s">
        <v>392</v>
      </c>
      <c r="AP139" s="308"/>
      <c r="AQ139" s="314"/>
      <c r="AR139" s="304" t="s">
        <v>373</v>
      </c>
      <c r="AS139"/>
      <c r="AT139"/>
    </row>
    <row r="140" spans="3:48" ht="9.75" customHeight="1">
      <c r="C140" s="90"/>
      <c r="D140" s="66"/>
      <c r="E140" s="127"/>
      <c r="F140" s="127"/>
      <c r="G140" s="68"/>
      <c r="H140" s="52"/>
      <c r="I140" s="68"/>
      <c r="J140" s="68"/>
      <c r="K140" s="68"/>
      <c r="L140" s="68"/>
      <c r="M140" s="126"/>
      <c r="N140" s="114"/>
      <c r="O140" s="114"/>
      <c r="P140" s="114"/>
      <c r="Q140" s="114"/>
      <c r="R140" s="128"/>
      <c r="S140" s="128"/>
      <c r="T140" s="52"/>
      <c r="U140" s="52"/>
      <c r="V140" s="125"/>
      <c r="W140" s="68"/>
      <c r="X140" s="145"/>
      <c r="Y140" s="107"/>
      <c r="Z140" s="145"/>
      <c r="AA140" s="107"/>
      <c r="AB140" s="145"/>
      <c r="AC140" s="52"/>
      <c r="AD140" s="52"/>
      <c r="AE140" s="52"/>
      <c r="AF140" s="30"/>
      <c r="AG140" s="109"/>
      <c r="AH140" s="61"/>
      <c r="AI140" s="110"/>
      <c r="AJ140" s="110"/>
      <c r="AK140" s="52"/>
      <c r="AL140" s="52"/>
      <c r="AM140" s="52"/>
      <c r="AN140" s="52"/>
      <c r="AO140" s="52"/>
      <c r="AP140" s="52"/>
      <c r="AQ140" s="64"/>
      <c r="AR140" s="90"/>
      <c r="AS140" s="147"/>
      <c r="AT140" s="147"/>
      <c r="AU140" s="10"/>
      <c r="AV140" s="10"/>
    </row>
    <row r="141" spans="3:48" ht="20.25" customHeight="1" hidden="1">
      <c r="C141" s="91" t="s">
        <v>122</v>
      </c>
      <c r="D141" s="105" t="s">
        <v>20</v>
      </c>
      <c r="E141" s="52" t="s">
        <v>20</v>
      </c>
      <c r="F141" s="52" t="s">
        <v>20</v>
      </c>
      <c r="G141" s="52">
        <v>-3.6</v>
      </c>
      <c r="H141" s="52">
        <v>-5.3</v>
      </c>
      <c r="I141" s="107" t="s">
        <v>98</v>
      </c>
      <c r="J141" s="107" t="s">
        <v>98</v>
      </c>
      <c r="K141" s="107" t="s">
        <v>98</v>
      </c>
      <c r="L141" s="107" t="s">
        <v>98</v>
      </c>
      <c r="M141" s="107" t="s">
        <v>98</v>
      </c>
      <c r="N141" s="107" t="s">
        <v>98</v>
      </c>
      <c r="O141" s="107" t="s">
        <v>98</v>
      </c>
      <c r="P141" s="107" t="s">
        <v>98</v>
      </c>
      <c r="Q141" s="107">
        <v>-7.2</v>
      </c>
      <c r="R141" s="130">
        <v>93.1</v>
      </c>
      <c r="S141" s="52">
        <v>-0.5</v>
      </c>
      <c r="T141" s="131">
        <v>90.8</v>
      </c>
      <c r="U141" s="52">
        <v>-0.1</v>
      </c>
      <c r="V141" s="52">
        <v>0</v>
      </c>
      <c r="W141" s="52">
        <v>-0.1</v>
      </c>
      <c r="X141" s="145">
        <v>4608.993</v>
      </c>
      <c r="Y141" s="107">
        <v>4.730560964913266</v>
      </c>
      <c r="Z141" s="145">
        <v>3780.477</v>
      </c>
      <c r="AA141" s="107">
        <v>5.788148185458482</v>
      </c>
      <c r="AB141" s="145">
        <v>1286.3</v>
      </c>
      <c r="AC141" s="52">
        <v>17.911815931799424</v>
      </c>
      <c r="AD141" s="130">
        <v>1.3</v>
      </c>
      <c r="AE141" s="52">
        <v>11.5</v>
      </c>
      <c r="AF141" s="30"/>
      <c r="AG141" s="132">
        <v>0.61</v>
      </c>
      <c r="AH141" s="113">
        <v>7831.42</v>
      </c>
      <c r="AI141" s="129">
        <v>119.46</v>
      </c>
      <c r="AJ141" s="129">
        <v>133.71</v>
      </c>
      <c r="AK141" s="130">
        <v>-0.8</v>
      </c>
      <c r="AL141" s="130">
        <v>-0.1</v>
      </c>
      <c r="AM141" s="52">
        <v>-0.4</v>
      </c>
      <c r="AN141" s="52">
        <v>29.29</v>
      </c>
      <c r="AO141" s="107" t="s">
        <v>98</v>
      </c>
      <c r="AP141" s="107" t="s">
        <v>98</v>
      </c>
      <c r="AQ141" s="64" t="s">
        <v>20</v>
      </c>
      <c r="AR141" s="91" t="s">
        <v>122</v>
      </c>
      <c r="AS141" s="147"/>
      <c r="AT141" s="147"/>
      <c r="AU141" s="10"/>
      <c r="AV141" s="10"/>
    </row>
    <row r="142" spans="3:48" ht="20.25" customHeight="1" hidden="1">
      <c r="C142" s="91" t="s">
        <v>126</v>
      </c>
      <c r="D142" s="105" t="s">
        <v>20</v>
      </c>
      <c r="E142" s="52" t="s">
        <v>20</v>
      </c>
      <c r="F142" s="52" t="s">
        <v>20</v>
      </c>
      <c r="G142" s="52">
        <v>5.3</v>
      </c>
      <c r="H142" s="52">
        <v>4.5</v>
      </c>
      <c r="I142" s="107" t="s">
        <v>98</v>
      </c>
      <c r="J142" s="107" t="s">
        <v>98</v>
      </c>
      <c r="K142" s="107" t="s">
        <v>98</v>
      </c>
      <c r="L142" s="107" t="s">
        <v>98</v>
      </c>
      <c r="M142" s="107" t="s">
        <v>98</v>
      </c>
      <c r="N142" s="107" t="s">
        <v>98</v>
      </c>
      <c r="O142" s="107" t="s">
        <v>98</v>
      </c>
      <c r="P142" s="107" t="s">
        <v>98</v>
      </c>
      <c r="Q142" s="107">
        <v>-16.1</v>
      </c>
      <c r="R142" s="52">
        <v>94.1</v>
      </c>
      <c r="S142" s="52">
        <v>1.1</v>
      </c>
      <c r="T142" s="130">
        <v>91</v>
      </c>
      <c r="U142" s="52">
        <v>0.2</v>
      </c>
      <c r="V142" s="52">
        <v>0.4</v>
      </c>
      <c r="W142" s="52">
        <v>0.4</v>
      </c>
      <c r="X142" s="145">
        <v>4301.341</v>
      </c>
      <c r="Y142" s="107">
        <v>3.5913310009269708</v>
      </c>
      <c r="Z142" s="145">
        <v>3612.062</v>
      </c>
      <c r="AA142" s="107">
        <v>2.17959594490884</v>
      </c>
      <c r="AB142" s="145">
        <v>1381.4</v>
      </c>
      <c r="AC142" s="52">
        <v>31.800400725121648</v>
      </c>
      <c r="AD142" s="130">
        <v>1.6</v>
      </c>
      <c r="AE142" s="52">
        <v>16.7</v>
      </c>
      <c r="AF142" s="152"/>
      <c r="AG142" s="132">
        <v>0.53</v>
      </c>
      <c r="AH142" s="113">
        <v>8424.51</v>
      </c>
      <c r="AI142" s="129">
        <v>118.63</v>
      </c>
      <c r="AJ142" s="129">
        <v>139.25</v>
      </c>
      <c r="AK142" s="130">
        <v>-1.1</v>
      </c>
      <c r="AL142" s="130">
        <v>-0.2</v>
      </c>
      <c r="AM142" s="52">
        <v>-0.4</v>
      </c>
      <c r="AN142" s="52">
        <v>29.56</v>
      </c>
      <c r="AO142" s="107" t="s">
        <v>98</v>
      </c>
      <c r="AP142" s="107" t="s">
        <v>98</v>
      </c>
      <c r="AQ142" s="64" t="s">
        <v>20</v>
      </c>
      <c r="AR142" s="91" t="s">
        <v>126</v>
      </c>
      <c r="AS142" s="147"/>
      <c r="AT142" s="147"/>
      <c r="AU142" s="10"/>
      <c r="AV142" s="10"/>
    </row>
    <row r="143" spans="3:48" ht="20.25" customHeight="1" hidden="1">
      <c r="C143" s="91" t="s">
        <v>139</v>
      </c>
      <c r="D143" s="105" t="s">
        <v>20</v>
      </c>
      <c r="E143" s="52" t="s">
        <v>20</v>
      </c>
      <c r="F143" s="52" t="s">
        <v>20</v>
      </c>
      <c r="G143" s="52">
        <v>2.4</v>
      </c>
      <c r="H143" s="52">
        <v>4.3</v>
      </c>
      <c r="I143" s="107" t="s">
        <v>98</v>
      </c>
      <c r="J143" s="107" t="s">
        <v>98</v>
      </c>
      <c r="K143" s="107" t="s">
        <v>98</v>
      </c>
      <c r="L143" s="107" t="s">
        <v>98</v>
      </c>
      <c r="M143" s="107" t="s">
        <v>98</v>
      </c>
      <c r="N143" s="107" t="s">
        <v>98</v>
      </c>
      <c r="O143" s="107" t="s">
        <v>98</v>
      </c>
      <c r="P143" s="107" t="s">
        <v>98</v>
      </c>
      <c r="Q143" s="107">
        <v>-4</v>
      </c>
      <c r="R143" s="52">
        <v>93.5</v>
      </c>
      <c r="S143" s="52">
        <v>-0.6</v>
      </c>
      <c r="T143" s="131">
        <v>90.5</v>
      </c>
      <c r="U143" s="52">
        <v>-0.5</v>
      </c>
      <c r="V143" s="52">
        <v>0.1</v>
      </c>
      <c r="W143" s="52">
        <v>0.2</v>
      </c>
      <c r="X143" s="145">
        <v>4428.45</v>
      </c>
      <c r="Y143" s="107">
        <v>-0.044916531992313935</v>
      </c>
      <c r="Z143" s="145">
        <v>3590.679</v>
      </c>
      <c r="AA143" s="107">
        <v>11.87613198637925</v>
      </c>
      <c r="AB143" s="145">
        <v>1107.4</v>
      </c>
      <c r="AC143" s="52">
        <v>-23.03843213565918</v>
      </c>
      <c r="AD143" s="130">
        <v>1.8</v>
      </c>
      <c r="AE143" s="52">
        <v>20.3</v>
      </c>
      <c r="AF143" s="152"/>
      <c r="AG143" s="132">
        <v>0.82</v>
      </c>
      <c r="AH143" s="113">
        <v>9083.11</v>
      </c>
      <c r="AI143" s="129">
        <v>119.82</v>
      </c>
      <c r="AJ143" s="129">
        <v>137.85</v>
      </c>
      <c r="AK143" s="130">
        <v>-1.1</v>
      </c>
      <c r="AL143" s="130">
        <v>-0.4</v>
      </c>
      <c r="AM143" s="52">
        <v>-0.4</v>
      </c>
      <c r="AN143" s="52">
        <v>30.19</v>
      </c>
      <c r="AO143" s="107" t="s">
        <v>98</v>
      </c>
      <c r="AP143" s="107" t="s">
        <v>98</v>
      </c>
      <c r="AQ143" s="64" t="s">
        <v>20</v>
      </c>
      <c r="AR143" s="91" t="s">
        <v>139</v>
      </c>
      <c r="AS143" s="147"/>
      <c r="AT143" s="147"/>
      <c r="AU143" s="10"/>
      <c r="AV143" s="10"/>
    </row>
    <row r="144" spans="3:48" ht="20.25" customHeight="1" hidden="1">
      <c r="C144" s="91" t="s">
        <v>144</v>
      </c>
      <c r="D144" s="105" t="s">
        <v>20</v>
      </c>
      <c r="E144" s="52" t="s">
        <v>20</v>
      </c>
      <c r="F144" s="52" t="s">
        <v>20</v>
      </c>
      <c r="G144" s="52">
        <v>-2.4</v>
      </c>
      <c r="H144" s="52">
        <v>-2.8</v>
      </c>
      <c r="I144" s="107" t="s">
        <v>98</v>
      </c>
      <c r="J144" s="107" t="s">
        <v>98</v>
      </c>
      <c r="K144" s="107" t="s">
        <v>98</v>
      </c>
      <c r="L144" s="107" t="s">
        <v>98</v>
      </c>
      <c r="M144" s="107" t="s">
        <v>98</v>
      </c>
      <c r="N144" s="107" t="s">
        <v>98</v>
      </c>
      <c r="O144" s="107" t="s">
        <v>98</v>
      </c>
      <c r="P144" s="107" t="s">
        <v>98</v>
      </c>
      <c r="Q144" s="107">
        <v>-19.8</v>
      </c>
      <c r="R144" s="52">
        <v>94</v>
      </c>
      <c r="S144" s="117">
        <v>0.5</v>
      </c>
      <c r="T144" s="131">
        <v>91.3</v>
      </c>
      <c r="U144" s="52">
        <v>0.9</v>
      </c>
      <c r="V144" s="52">
        <v>-1.4</v>
      </c>
      <c r="W144" s="52">
        <v>-0.8</v>
      </c>
      <c r="X144" s="145">
        <v>4643.178</v>
      </c>
      <c r="Y144" s="107">
        <v>5.610420981163486</v>
      </c>
      <c r="Z144" s="145">
        <v>3854.004</v>
      </c>
      <c r="AA144" s="107">
        <v>5.5417870007925245</v>
      </c>
      <c r="AB144" s="145">
        <v>1509.6</v>
      </c>
      <c r="AC144" s="52">
        <v>31.509713389668093</v>
      </c>
      <c r="AD144" s="130">
        <v>1.8</v>
      </c>
      <c r="AE144" s="52">
        <v>20.4</v>
      </c>
      <c r="AF144" s="30"/>
      <c r="AG144" s="132">
        <v>0.925</v>
      </c>
      <c r="AH144" s="113">
        <v>9563.21</v>
      </c>
      <c r="AI144" s="129">
        <v>120.11</v>
      </c>
      <c r="AJ144" s="129">
        <v>134.88</v>
      </c>
      <c r="AK144" s="130">
        <v>-0.8</v>
      </c>
      <c r="AL144" s="130">
        <v>-0.2</v>
      </c>
      <c r="AM144" s="52">
        <v>-0.2</v>
      </c>
      <c r="AN144" s="52">
        <v>30.54</v>
      </c>
      <c r="AO144" s="107" t="s">
        <v>98</v>
      </c>
      <c r="AP144" s="107" t="s">
        <v>98</v>
      </c>
      <c r="AQ144" s="64" t="s">
        <v>20</v>
      </c>
      <c r="AR144" s="91" t="s">
        <v>144</v>
      </c>
      <c r="AS144" s="147"/>
      <c r="AT144" s="147"/>
      <c r="AU144" s="10"/>
      <c r="AV144" s="10"/>
    </row>
    <row r="145" spans="3:48" ht="20.25" customHeight="1" hidden="1">
      <c r="C145" s="91" t="s">
        <v>147</v>
      </c>
      <c r="D145" s="105" t="s">
        <v>20</v>
      </c>
      <c r="E145" s="52" t="s">
        <v>20</v>
      </c>
      <c r="F145" s="52" t="s">
        <v>20</v>
      </c>
      <c r="G145" s="52">
        <v>-1.9</v>
      </c>
      <c r="H145" s="52">
        <v>0.9</v>
      </c>
      <c r="I145" s="107" t="s">
        <v>98</v>
      </c>
      <c r="J145" s="107" t="s">
        <v>98</v>
      </c>
      <c r="K145" s="107" t="s">
        <v>98</v>
      </c>
      <c r="L145" s="107" t="s">
        <v>98</v>
      </c>
      <c r="M145" s="107" t="s">
        <v>98</v>
      </c>
      <c r="N145" s="107" t="s">
        <v>98</v>
      </c>
      <c r="O145" s="107" t="s">
        <v>98</v>
      </c>
      <c r="P145" s="107" t="s">
        <v>98</v>
      </c>
      <c r="Q145" s="107">
        <v>-19.8</v>
      </c>
      <c r="R145" s="107">
        <v>93</v>
      </c>
      <c r="S145" s="133">
        <v>-1.1</v>
      </c>
      <c r="T145" s="131">
        <v>90.6</v>
      </c>
      <c r="U145" s="130">
        <v>-0.8</v>
      </c>
      <c r="V145" s="52">
        <v>1.5</v>
      </c>
      <c r="W145" s="52">
        <v>0.5</v>
      </c>
      <c r="X145" s="145">
        <v>4329.863776</v>
      </c>
      <c r="Y145" s="107">
        <v>6.433881734922409</v>
      </c>
      <c r="Z145" s="145">
        <v>3551.402162</v>
      </c>
      <c r="AA145" s="107">
        <v>3.5726828371957</v>
      </c>
      <c r="AB145" s="145">
        <v>1414.3</v>
      </c>
      <c r="AC145" s="52">
        <v>30.977958881274304</v>
      </c>
      <c r="AD145" s="130">
        <v>2</v>
      </c>
      <c r="AE145" s="130">
        <v>20.5</v>
      </c>
      <c r="AF145" s="30"/>
      <c r="AG145" s="132">
        <v>1.47</v>
      </c>
      <c r="AH145" s="113">
        <v>10343.55</v>
      </c>
      <c r="AI145" s="129">
        <v>117.13</v>
      </c>
      <c r="AJ145" s="129">
        <v>128.59</v>
      </c>
      <c r="AK145" s="130">
        <v>-0.7</v>
      </c>
      <c r="AL145" s="130">
        <v>-0.3</v>
      </c>
      <c r="AM145" s="52">
        <v>-0.1</v>
      </c>
      <c r="AN145" s="52">
        <v>31.57</v>
      </c>
      <c r="AO145" s="107" t="s">
        <v>98</v>
      </c>
      <c r="AP145" s="107" t="s">
        <v>98</v>
      </c>
      <c r="AQ145" s="64" t="s">
        <v>20</v>
      </c>
      <c r="AR145" s="91" t="s">
        <v>147</v>
      </c>
      <c r="AS145" s="147"/>
      <c r="AT145" s="147"/>
      <c r="AU145" s="10"/>
      <c r="AV145" s="10"/>
    </row>
    <row r="146" spans="3:48" ht="20.25" customHeight="1" hidden="1">
      <c r="C146" s="91" t="s">
        <v>217</v>
      </c>
      <c r="D146" s="105" t="s">
        <v>20</v>
      </c>
      <c r="E146" s="52" t="s">
        <v>20</v>
      </c>
      <c r="F146" s="52" t="s">
        <v>20</v>
      </c>
      <c r="G146" s="52">
        <v>-1.7516992208558122</v>
      </c>
      <c r="H146" s="52">
        <v>3.1</v>
      </c>
      <c r="I146" s="107" t="s">
        <v>98</v>
      </c>
      <c r="J146" s="107" t="s">
        <v>98</v>
      </c>
      <c r="K146" s="107" t="s">
        <v>98</v>
      </c>
      <c r="L146" s="107" t="s">
        <v>98</v>
      </c>
      <c r="M146" s="107" t="s">
        <v>98</v>
      </c>
      <c r="N146" s="107" t="s">
        <v>98</v>
      </c>
      <c r="O146" s="107" t="s">
        <v>98</v>
      </c>
      <c r="P146" s="107" t="s">
        <v>98</v>
      </c>
      <c r="Q146" s="107">
        <v>-17.4</v>
      </c>
      <c r="R146" s="107">
        <v>96.4</v>
      </c>
      <c r="S146" s="133">
        <v>3.7</v>
      </c>
      <c r="T146" s="131">
        <v>90.9</v>
      </c>
      <c r="U146" s="130">
        <v>0.3</v>
      </c>
      <c r="V146" s="52">
        <v>0.8</v>
      </c>
      <c r="W146" s="52">
        <v>1.2</v>
      </c>
      <c r="X146" s="145">
        <v>4858.550901</v>
      </c>
      <c r="Y146" s="107">
        <v>9.186954193258686</v>
      </c>
      <c r="Z146" s="145">
        <v>3760.791874</v>
      </c>
      <c r="AA146" s="107">
        <v>10.653319073955458</v>
      </c>
      <c r="AB146" s="145">
        <v>1595.9</v>
      </c>
      <c r="AC146" s="52">
        <v>38.20905862994718</v>
      </c>
      <c r="AD146" s="130">
        <v>1.8</v>
      </c>
      <c r="AE146" s="130">
        <v>20.9</v>
      </c>
      <c r="AF146" s="30"/>
      <c r="AG146" s="132">
        <v>1.38</v>
      </c>
      <c r="AH146" s="113">
        <v>10219.05</v>
      </c>
      <c r="AI146" s="129">
        <v>110.48</v>
      </c>
      <c r="AJ146" s="129">
        <v>129.55</v>
      </c>
      <c r="AK146" s="130">
        <v>-0.6</v>
      </c>
      <c r="AL146" s="130">
        <v>-0.2</v>
      </c>
      <c r="AM146" s="52">
        <v>-0.1</v>
      </c>
      <c r="AN146" s="52">
        <v>29.2</v>
      </c>
      <c r="AO146" s="107" t="s">
        <v>98</v>
      </c>
      <c r="AP146" s="107" t="s">
        <v>98</v>
      </c>
      <c r="AQ146" s="64" t="s">
        <v>20</v>
      </c>
      <c r="AR146" s="91" t="s">
        <v>158</v>
      </c>
      <c r="AS146" s="147"/>
      <c r="AT146" s="147"/>
      <c r="AU146" s="10"/>
      <c r="AV146" s="10"/>
    </row>
    <row r="147" spans="3:48" ht="20.25" customHeight="1" hidden="1">
      <c r="C147" s="91" t="s">
        <v>7</v>
      </c>
      <c r="D147" s="105" t="s">
        <v>20</v>
      </c>
      <c r="E147" s="52" t="s">
        <v>20</v>
      </c>
      <c r="F147" s="52" t="s">
        <v>20</v>
      </c>
      <c r="G147" s="52">
        <v>17.52002185831512</v>
      </c>
      <c r="H147" s="52">
        <v>4.2</v>
      </c>
      <c r="I147" s="107" t="s">
        <v>98</v>
      </c>
      <c r="J147" s="107" t="s">
        <v>98</v>
      </c>
      <c r="K147" s="107" t="s">
        <v>98</v>
      </c>
      <c r="L147" s="107" t="s">
        <v>98</v>
      </c>
      <c r="M147" s="107" t="s">
        <v>98</v>
      </c>
      <c r="N147" s="107" t="s">
        <v>98</v>
      </c>
      <c r="O147" s="107" t="s">
        <v>98</v>
      </c>
      <c r="P147" s="107" t="s">
        <v>98</v>
      </c>
      <c r="Q147" s="107">
        <v>-20.9</v>
      </c>
      <c r="R147" s="107">
        <v>97.5</v>
      </c>
      <c r="S147" s="133">
        <v>1.1</v>
      </c>
      <c r="T147" s="131">
        <v>90.6</v>
      </c>
      <c r="U147" s="130">
        <v>-0.3</v>
      </c>
      <c r="V147" s="52">
        <v>0.8</v>
      </c>
      <c r="W147" s="52">
        <v>0.7</v>
      </c>
      <c r="X147" s="145">
        <v>4900.483442</v>
      </c>
      <c r="Y147" s="107">
        <v>5.396724817917203</v>
      </c>
      <c r="Z147" s="145">
        <v>3830.868789</v>
      </c>
      <c r="AA147" s="107">
        <v>1.9490798734760943</v>
      </c>
      <c r="AB147" s="145">
        <v>1244.6</v>
      </c>
      <c r="AC147" s="52">
        <v>37.2</v>
      </c>
      <c r="AD147" s="130">
        <v>1.5</v>
      </c>
      <c r="AE147" s="130">
        <v>20.6</v>
      </c>
      <c r="AF147" s="30"/>
      <c r="AG147" s="132">
        <v>1.465</v>
      </c>
      <c r="AH147" s="113">
        <v>10559.59</v>
      </c>
      <c r="AI147" s="129">
        <v>108.99</v>
      </c>
      <c r="AJ147" s="129">
        <v>126.26</v>
      </c>
      <c r="AK147" s="130">
        <v>-0.5</v>
      </c>
      <c r="AL147" s="130">
        <v>0</v>
      </c>
      <c r="AM147" s="52">
        <v>0.1</v>
      </c>
      <c r="AN147" s="52">
        <v>29.11</v>
      </c>
      <c r="AO147" s="107" t="s">
        <v>98</v>
      </c>
      <c r="AP147" s="107" t="s">
        <v>98</v>
      </c>
      <c r="AQ147" s="64" t="s">
        <v>20</v>
      </c>
      <c r="AR147" s="91" t="s">
        <v>7</v>
      </c>
      <c r="AS147" s="147"/>
      <c r="AT147" s="147"/>
      <c r="AU147" s="10"/>
      <c r="AV147" s="10"/>
    </row>
    <row r="148" spans="3:48" ht="20.25" customHeight="1" hidden="1">
      <c r="C148" s="91" t="s">
        <v>172</v>
      </c>
      <c r="D148" s="105" t="s">
        <v>20</v>
      </c>
      <c r="E148" s="52" t="s">
        <v>20</v>
      </c>
      <c r="F148" s="52" t="s">
        <v>20</v>
      </c>
      <c r="G148" s="52">
        <v>-12.586209196536956</v>
      </c>
      <c r="H148" s="52">
        <v>-1.2</v>
      </c>
      <c r="I148" s="107" t="s">
        <v>98</v>
      </c>
      <c r="J148" s="107" t="s">
        <v>98</v>
      </c>
      <c r="K148" s="107" t="s">
        <v>98</v>
      </c>
      <c r="L148" s="107" t="s">
        <v>98</v>
      </c>
      <c r="M148" s="107" t="s">
        <v>98</v>
      </c>
      <c r="N148" s="107" t="s">
        <v>98</v>
      </c>
      <c r="O148" s="107" t="s">
        <v>98</v>
      </c>
      <c r="P148" s="107" t="s">
        <v>98</v>
      </c>
      <c r="Q148" s="107">
        <v>-22.3</v>
      </c>
      <c r="R148" s="107">
        <v>98.8</v>
      </c>
      <c r="S148" s="133">
        <v>1.3</v>
      </c>
      <c r="T148" s="130">
        <v>91.6</v>
      </c>
      <c r="U148" s="130">
        <v>1.1</v>
      </c>
      <c r="V148" s="52">
        <v>-1.2</v>
      </c>
      <c r="W148" s="52">
        <v>-0.7</v>
      </c>
      <c r="X148" s="145">
        <v>4547.423083</v>
      </c>
      <c r="Y148" s="107">
        <v>-1.9890933635665249</v>
      </c>
      <c r="Z148" s="145">
        <v>3557.493736</v>
      </c>
      <c r="AA148" s="107">
        <v>-5.135867574948222</v>
      </c>
      <c r="AB148" s="145">
        <v>1491.7</v>
      </c>
      <c r="AC148" s="52">
        <v>33.4</v>
      </c>
      <c r="AD148" s="130">
        <v>1.6</v>
      </c>
      <c r="AE148" s="130">
        <v>16.7</v>
      </c>
      <c r="AF148" s="30"/>
      <c r="AG148" s="132">
        <v>1.31</v>
      </c>
      <c r="AH148" s="113">
        <v>10100.57</v>
      </c>
      <c r="AI148" s="129">
        <v>109.34</v>
      </c>
      <c r="AJ148" s="244">
        <v>131.35</v>
      </c>
      <c r="AK148" s="130">
        <v>-0.5</v>
      </c>
      <c r="AL148" s="130">
        <v>-0.5</v>
      </c>
      <c r="AM148" s="52">
        <v>-0.1</v>
      </c>
      <c r="AN148" s="52">
        <v>30.41</v>
      </c>
      <c r="AO148" s="107" t="s">
        <v>98</v>
      </c>
      <c r="AP148" s="107" t="s">
        <v>98</v>
      </c>
      <c r="AQ148" s="64" t="s">
        <v>20</v>
      </c>
      <c r="AR148" s="91" t="s">
        <v>172</v>
      </c>
      <c r="AS148" s="147"/>
      <c r="AT148" s="147"/>
      <c r="AU148" s="10"/>
      <c r="AV148" s="10"/>
    </row>
    <row r="149" spans="3:48" ht="20.25" customHeight="1" hidden="1">
      <c r="C149" s="172" t="s">
        <v>9</v>
      </c>
      <c r="D149" s="173" t="s">
        <v>20</v>
      </c>
      <c r="E149" s="157" t="s">
        <v>20</v>
      </c>
      <c r="F149" s="157" t="s">
        <v>20</v>
      </c>
      <c r="G149" s="157">
        <v>8.277268604914795</v>
      </c>
      <c r="H149" s="157">
        <v>0.5</v>
      </c>
      <c r="I149" s="174" t="s">
        <v>98</v>
      </c>
      <c r="J149" s="174" t="s">
        <v>98</v>
      </c>
      <c r="K149" s="174" t="s">
        <v>98</v>
      </c>
      <c r="L149" s="174" t="s">
        <v>98</v>
      </c>
      <c r="M149" s="174" t="s">
        <v>98</v>
      </c>
      <c r="N149" s="174" t="s">
        <v>98</v>
      </c>
      <c r="O149" s="174" t="s">
        <v>98</v>
      </c>
      <c r="P149" s="174" t="s">
        <v>98</v>
      </c>
      <c r="Q149" s="174">
        <v>-20.3</v>
      </c>
      <c r="R149" s="174">
        <v>98.2</v>
      </c>
      <c r="S149" s="175">
        <v>-0.6</v>
      </c>
      <c r="T149" s="176">
        <v>89.8</v>
      </c>
      <c r="U149" s="177">
        <v>-2</v>
      </c>
      <c r="V149" s="157">
        <v>0</v>
      </c>
      <c r="W149" s="157">
        <v>-0.2</v>
      </c>
      <c r="X149" s="178">
        <v>4957.724675</v>
      </c>
      <c r="Y149" s="174">
        <v>8.540457324298401</v>
      </c>
      <c r="Z149" s="178">
        <v>3835.654487</v>
      </c>
      <c r="AA149" s="174">
        <v>1.65039242558953</v>
      </c>
      <c r="AB149" s="178">
        <v>1196.6</v>
      </c>
      <c r="AC149" s="157">
        <v>38.7</v>
      </c>
      <c r="AD149" s="177">
        <v>1.5</v>
      </c>
      <c r="AE149" s="177">
        <v>13.2</v>
      </c>
      <c r="AF149" s="30"/>
      <c r="AG149" s="179">
        <v>1.36</v>
      </c>
      <c r="AH149" s="180">
        <v>10676.64</v>
      </c>
      <c r="AI149" s="181">
        <v>106.97</v>
      </c>
      <c r="AJ149" s="245">
        <v>134.91</v>
      </c>
      <c r="AK149" s="177">
        <v>-0.2</v>
      </c>
      <c r="AL149" s="177">
        <v>-0.4</v>
      </c>
      <c r="AM149" s="157">
        <v>0</v>
      </c>
      <c r="AN149" s="157">
        <v>32.52</v>
      </c>
      <c r="AO149" s="174" t="s">
        <v>98</v>
      </c>
      <c r="AP149" s="174" t="s">
        <v>98</v>
      </c>
      <c r="AQ149" s="163" t="s">
        <v>20</v>
      </c>
      <c r="AR149" s="172" t="s">
        <v>9</v>
      </c>
      <c r="AS149" s="147"/>
      <c r="AT149" s="147"/>
      <c r="AU149" s="10"/>
      <c r="AV149" s="10"/>
    </row>
    <row r="150" spans="3:48" ht="20.25" customHeight="1" hidden="1">
      <c r="C150" s="164" t="s">
        <v>82</v>
      </c>
      <c r="D150" s="182" t="s">
        <v>20</v>
      </c>
      <c r="E150" s="165" t="s">
        <v>20</v>
      </c>
      <c r="F150" s="165" t="s">
        <v>20</v>
      </c>
      <c r="G150" s="165">
        <v>-7.114172875598868</v>
      </c>
      <c r="H150" s="165">
        <v>7.5</v>
      </c>
      <c r="I150" s="183" t="s">
        <v>98</v>
      </c>
      <c r="J150" s="183" t="s">
        <v>98</v>
      </c>
      <c r="K150" s="183" t="s">
        <v>98</v>
      </c>
      <c r="L150" s="183" t="s">
        <v>98</v>
      </c>
      <c r="M150" s="183" t="s">
        <v>98</v>
      </c>
      <c r="N150" s="183" t="s">
        <v>98</v>
      </c>
      <c r="O150" s="183" t="s">
        <v>98</v>
      </c>
      <c r="P150" s="183" t="s">
        <v>98</v>
      </c>
      <c r="Q150" s="183">
        <v>-18.2</v>
      </c>
      <c r="R150" s="183">
        <v>101</v>
      </c>
      <c r="S150" s="184">
        <v>2.9</v>
      </c>
      <c r="T150" s="185">
        <v>89.1</v>
      </c>
      <c r="U150" s="186">
        <v>-0.8</v>
      </c>
      <c r="V150" s="186">
        <v>2</v>
      </c>
      <c r="W150" s="186">
        <v>2.2</v>
      </c>
      <c r="X150" s="187">
        <v>4274.217072</v>
      </c>
      <c r="Y150" s="183">
        <v>11.265694507330409</v>
      </c>
      <c r="Z150" s="187">
        <v>3785.937084</v>
      </c>
      <c r="AA150" s="183">
        <v>1.0843898389564401</v>
      </c>
      <c r="AB150" s="187">
        <v>1078.5</v>
      </c>
      <c r="AC150" s="165">
        <v>140.6</v>
      </c>
      <c r="AD150" s="186">
        <v>1.6</v>
      </c>
      <c r="AE150" s="186">
        <v>13.6</v>
      </c>
      <c r="AF150" s="259"/>
      <c r="AG150" s="188">
        <v>1.32</v>
      </c>
      <c r="AH150" s="189">
        <v>10783.61</v>
      </c>
      <c r="AI150" s="190">
        <v>105.88</v>
      </c>
      <c r="AJ150" s="246">
        <v>131.95</v>
      </c>
      <c r="AK150" s="186">
        <v>0</v>
      </c>
      <c r="AL150" s="186">
        <v>-0.3</v>
      </c>
      <c r="AM150" s="165">
        <v>-0.1</v>
      </c>
      <c r="AN150" s="165">
        <v>33.05</v>
      </c>
      <c r="AO150" s="183" t="s">
        <v>98</v>
      </c>
      <c r="AP150" s="183" t="s">
        <v>98</v>
      </c>
      <c r="AQ150" s="171" t="s">
        <v>20</v>
      </c>
      <c r="AR150" s="164" t="s">
        <v>82</v>
      </c>
      <c r="AS150" s="147"/>
      <c r="AT150" s="147"/>
      <c r="AU150" s="10"/>
      <c r="AV150" s="10"/>
    </row>
    <row r="151" spans="3:48" ht="20.25" customHeight="1" hidden="1">
      <c r="C151" s="91" t="s">
        <v>262</v>
      </c>
      <c r="D151" s="105" t="s">
        <v>20</v>
      </c>
      <c r="E151" s="52" t="s">
        <v>20</v>
      </c>
      <c r="F151" s="52" t="s">
        <v>20</v>
      </c>
      <c r="G151" s="52">
        <v>2.1958251143433074</v>
      </c>
      <c r="H151" s="52">
        <v>-2.8</v>
      </c>
      <c r="I151" s="107" t="s">
        <v>98</v>
      </c>
      <c r="J151" s="107" t="s">
        <v>98</v>
      </c>
      <c r="K151" s="107" t="s">
        <v>98</v>
      </c>
      <c r="L151" s="107" t="s">
        <v>98</v>
      </c>
      <c r="M151" s="107" t="s">
        <v>98</v>
      </c>
      <c r="N151" s="107" t="s">
        <v>98</v>
      </c>
      <c r="O151" s="107" t="s">
        <v>98</v>
      </c>
      <c r="P151" s="107" t="s">
        <v>98</v>
      </c>
      <c r="Q151" s="107">
        <v>-20.3</v>
      </c>
      <c r="R151" s="126">
        <v>97.2</v>
      </c>
      <c r="S151" s="133">
        <v>-3.8</v>
      </c>
      <c r="T151" s="131">
        <v>89.7</v>
      </c>
      <c r="U151" s="130">
        <v>0.7</v>
      </c>
      <c r="V151" s="130">
        <v>-3.1</v>
      </c>
      <c r="W151" s="130">
        <v>-3.4</v>
      </c>
      <c r="X151" s="145">
        <v>4767.653991</v>
      </c>
      <c r="Y151" s="52">
        <v>10.240991415023132</v>
      </c>
      <c r="Z151" s="145">
        <v>3371.97682</v>
      </c>
      <c r="AA151" s="107">
        <v>-0.7533771687252937</v>
      </c>
      <c r="AB151" s="145">
        <v>2149.4</v>
      </c>
      <c r="AC151" s="52">
        <v>45.7</v>
      </c>
      <c r="AD151" s="130">
        <v>1.7</v>
      </c>
      <c r="AE151" s="131">
        <v>16.2</v>
      </c>
      <c r="AF151" s="30"/>
      <c r="AG151" s="132">
        <v>1.22</v>
      </c>
      <c r="AH151" s="113">
        <v>11041.92</v>
      </c>
      <c r="AI151" s="129">
        <v>109.08</v>
      </c>
      <c r="AJ151" s="244">
        <v>135.61</v>
      </c>
      <c r="AK151" s="130">
        <v>0</v>
      </c>
      <c r="AL151" s="130">
        <v>0</v>
      </c>
      <c r="AM151" s="52">
        <v>0</v>
      </c>
      <c r="AN151" s="52">
        <v>36.16</v>
      </c>
      <c r="AO151" s="107" t="s">
        <v>98</v>
      </c>
      <c r="AP151" s="107" t="s">
        <v>98</v>
      </c>
      <c r="AQ151" s="64" t="s">
        <v>20</v>
      </c>
      <c r="AR151" s="91" t="s">
        <v>262</v>
      </c>
      <c r="AS151" s="147"/>
      <c r="AT151" s="147"/>
      <c r="AU151" s="10"/>
      <c r="AV151" s="10"/>
    </row>
    <row r="152" spans="3:48" ht="20.25" customHeight="1" hidden="1">
      <c r="C152" s="91" t="s">
        <v>279</v>
      </c>
      <c r="D152" s="105" t="s">
        <v>20</v>
      </c>
      <c r="E152" s="52" t="s">
        <v>20</v>
      </c>
      <c r="F152" s="52" t="s">
        <v>20</v>
      </c>
      <c r="G152" s="52">
        <v>-3.6114410554447858</v>
      </c>
      <c r="H152" s="52">
        <v>-5.5</v>
      </c>
      <c r="I152" s="107" t="s">
        <v>98</v>
      </c>
      <c r="J152" s="107" t="s">
        <v>98</v>
      </c>
      <c r="K152" s="107" t="s">
        <v>98</v>
      </c>
      <c r="L152" s="107" t="s">
        <v>98</v>
      </c>
      <c r="M152" s="107" t="s">
        <v>98</v>
      </c>
      <c r="N152" s="107" t="s">
        <v>98</v>
      </c>
      <c r="O152" s="107" t="s">
        <v>98</v>
      </c>
      <c r="P152" s="107" t="s">
        <v>98</v>
      </c>
      <c r="Q152" s="107">
        <v>-14.8</v>
      </c>
      <c r="R152" s="126">
        <v>98.4</v>
      </c>
      <c r="S152" s="133">
        <v>1.2</v>
      </c>
      <c r="T152" s="130">
        <v>89.9</v>
      </c>
      <c r="U152" s="130">
        <v>0.2</v>
      </c>
      <c r="V152" s="130">
        <v>1.6</v>
      </c>
      <c r="W152" s="130">
        <v>1.8</v>
      </c>
      <c r="X152" s="145">
        <v>5442.413651</v>
      </c>
      <c r="Y152" s="52">
        <v>13.238889628615922</v>
      </c>
      <c r="Z152" s="145">
        <v>4323.834658</v>
      </c>
      <c r="AA152" s="52">
        <v>12.43312580986067</v>
      </c>
      <c r="AB152" s="145">
        <v>1841.5</v>
      </c>
      <c r="AC152" s="52">
        <v>14</v>
      </c>
      <c r="AD152" s="130">
        <v>1.7</v>
      </c>
      <c r="AE152" s="131">
        <v>11.9</v>
      </c>
      <c r="AF152" s="30" t="s">
        <v>148</v>
      </c>
      <c r="AG152" s="112">
        <v>1.435</v>
      </c>
      <c r="AH152" s="113">
        <v>11715.39</v>
      </c>
      <c r="AI152" s="129">
        <v>103.95</v>
      </c>
      <c r="AJ152" s="244">
        <v>128.21</v>
      </c>
      <c r="AK152" s="130">
        <v>0.2</v>
      </c>
      <c r="AL152" s="130">
        <v>-0.1</v>
      </c>
      <c r="AM152" s="52">
        <v>-0.1</v>
      </c>
      <c r="AN152" s="52">
        <v>35.76</v>
      </c>
      <c r="AO152" s="107" t="s">
        <v>98</v>
      </c>
      <c r="AP152" s="107" t="s">
        <v>98</v>
      </c>
      <c r="AQ152" s="64" t="s">
        <v>20</v>
      </c>
      <c r="AR152" s="91" t="s">
        <v>279</v>
      </c>
      <c r="AS152" s="147"/>
      <c r="AT152" s="147"/>
      <c r="AU152" s="10"/>
      <c r="AV152" s="10"/>
    </row>
    <row r="153" spans="3:48" ht="20.25" customHeight="1" hidden="1">
      <c r="C153" s="91" t="s">
        <v>375</v>
      </c>
      <c r="D153" s="105" t="s">
        <v>20</v>
      </c>
      <c r="E153" s="52" t="s">
        <v>20</v>
      </c>
      <c r="F153" s="52" t="s">
        <v>20</v>
      </c>
      <c r="G153" s="52">
        <v>9.789661193551979</v>
      </c>
      <c r="H153" s="52">
        <v>9.9</v>
      </c>
      <c r="I153" s="107" t="s">
        <v>98</v>
      </c>
      <c r="J153" s="107" t="s">
        <v>98</v>
      </c>
      <c r="K153" s="107" t="s">
        <v>98</v>
      </c>
      <c r="L153" s="107" t="s">
        <v>98</v>
      </c>
      <c r="M153" s="107" t="s">
        <v>98</v>
      </c>
      <c r="N153" s="107" t="s">
        <v>98</v>
      </c>
      <c r="O153" s="107" t="s">
        <v>98</v>
      </c>
      <c r="P153" s="107" t="s">
        <v>98</v>
      </c>
      <c r="Q153" s="107">
        <v>-17.3</v>
      </c>
      <c r="R153" s="107">
        <v>101</v>
      </c>
      <c r="S153" s="133">
        <v>2.6</v>
      </c>
      <c r="T153" s="130">
        <v>91.2</v>
      </c>
      <c r="U153" s="130">
        <v>1.4</v>
      </c>
      <c r="V153" s="130">
        <v>2</v>
      </c>
      <c r="W153" s="130">
        <v>2</v>
      </c>
      <c r="X153" s="145">
        <v>5106.308596</v>
      </c>
      <c r="Y153" s="52">
        <f aca="true" t="shared" si="20" ref="Y153:Y171">+X153/X141*100-100</f>
        <v>10.790113935950856</v>
      </c>
      <c r="Z153" s="145">
        <v>4031.56286</v>
      </c>
      <c r="AA153" s="52">
        <f>+Z153/Z141*100-100</f>
        <v>6.641644956443329</v>
      </c>
      <c r="AB153" s="145">
        <v>1546.7</v>
      </c>
      <c r="AC153" s="52">
        <v>20.2</v>
      </c>
      <c r="AD153" s="130">
        <v>1.9</v>
      </c>
      <c r="AE153" s="131">
        <v>6.6</v>
      </c>
      <c r="AF153" s="30" t="s">
        <v>149</v>
      </c>
      <c r="AG153" s="112">
        <v>1.535</v>
      </c>
      <c r="AH153" s="113">
        <v>11761.79</v>
      </c>
      <c r="AI153" s="129">
        <v>110.44</v>
      </c>
      <c r="AJ153" s="244">
        <v>131.96</v>
      </c>
      <c r="AK153" s="130">
        <v>0.6</v>
      </c>
      <c r="AL153" s="130">
        <v>-0.4</v>
      </c>
      <c r="AM153" s="52">
        <v>-0.2</v>
      </c>
      <c r="AN153" s="52">
        <v>37.38</v>
      </c>
      <c r="AO153" s="107" t="s">
        <v>98</v>
      </c>
      <c r="AP153" s="107" t="s">
        <v>98</v>
      </c>
      <c r="AQ153" s="64" t="s">
        <v>20</v>
      </c>
      <c r="AR153" s="91" t="s">
        <v>375</v>
      </c>
      <c r="AS153" s="147"/>
      <c r="AT153" s="147"/>
      <c r="AU153" s="10"/>
      <c r="AV153" s="10"/>
    </row>
    <row r="154" spans="3:48" ht="20.25" customHeight="1">
      <c r="C154" s="91" t="s">
        <v>421</v>
      </c>
      <c r="D154" s="105" t="s">
        <v>20</v>
      </c>
      <c r="E154" s="52" t="s">
        <v>20</v>
      </c>
      <c r="F154" s="52" t="s">
        <v>20</v>
      </c>
      <c r="G154" s="52">
        <v>-1.6602828904776459</v>
      </c>
      <c r="H154" s="52">
        <v>0.6</v>
      </c>
      <c r="I154" s="107" t="s">
        <v>98</v>
      </c>
      <c r="J154" s="107" t="s">
        <v>98</v>
      </c>
      <c r="K154" s="107" t="s">
        <v>98</v>
      </c>
      <c r="L154" s="107" t="s">
        <v>98</v>
      </c>
      <c r="M154" s="107" t="s">
        <v>98</v>
      </c>
      <c r="N154" s="107" t="s">
        <v>98</v>
      </c>
      <c r="O154" s="107" t="s">
        <v>98</v>
      </c>
      <c r="P154" s="107" t="s">
        <v>98</v>
      </c>
      <c r="Q154" s="107">
        <v>-25</v>
      </c>
      <c r="R154" s="107">
        <v>100.5</v>
      </c>
      <c r="S154" s="133">
        <v>-0.5</v>
      </c>
      <c r="T154" s="130">
        <v>89.9</v>
      </c>
      <c r="U154" s="130">
        <v>-1.4</v>
      </c>
      <c r="V154" s="130">
        <v>-1</v>
      </c>
      <c r="W154" s="130">
        <v>-1</v>
      </c>
      <c r="X154" s="145">
        <v>4729.667988</v>
      </c>
      <c r="Y154" s="52">
        <f t="shared" si="20"/>
        <v>9.957987241653242</v>
      </c>
      <c r="Z154" s="145">
        <v>3793.552714</v>
      </c>
      <c r="AA154" s="52">
        <f aca="true" t="shared" si="21" ref="AA154:AA171">+Z154/Z142*100-100</f>
        <v>5.02457360920161</v>
      </c>
      <c r="AB154" s="145">
        <v>1712.3</v>
      </c>
      <c r="AC154" s="52">
        <v>24</v>
      </c>
      <c r="AD154" s="130" t="s">
        <v>120</v>
      </c>
      <c r="AE154" s="131">
        <v>7.4</v>
      </c>
      <c r="AF154" s="257"/>
      <c r="AG154" s="112">
        <v>1.525</v>
      </c>
      <c r="AH154" s="113">
        <v>11236.37</v>
      </c>
      <c r="AI154" s="129">
        <v>109.56</v>
      </c>
      <c r="AJ154" s="244">
        <v>133.78</v>
      </c>
      <c r="AK154" s="130">
        <v>0.9</v>
      </c>
      <c r="AL154" s="130">
        <v>-0.5</v>
      </c>
      <c r="AM154" s="52">
        <v>-0.3</v>
      </c>
      <c r="AN154" s="52">
        <v>39.88</v>
      </c>
      <c r="AO154" s="107" t="s">
        <v>98</v>
      </c>
      <c r="AP154" s="107" t="s">
        <v>98</v>
      </c>
      <c r="AQ154" s="64" t="s">
        <v>20</v>
      </c>
      <c r="AR154" s="91" t="s">
        <v>421</v>
      </c>
      <c r="AS154" s="147"/>
      <c r="AT154" s="147"/>
      <c r="AU154" s="10"/>
      <c r="AV154" s="10"/>
    </row>
    <row r="155" spans="3:48" ht="20.25" customHeight="1">
      <c r="C155" s="91" t="s">
        <v>3</v>
      </c>
      <c r="D155" s="105" t="s">
        <v>20</v>
      </c>
      <c r="E155" s="52" t="s">
        <v>20</v>
      </c>
      <c r="F155" s="52" t="s">
        <v>20</v>
      </c>
      <c r="G155" s="52">
        <v>2.681715115538452</v>
      </c>
      <c r="H155" s="52">
        <v>1.5</v>
      </c>
      <c r="I155" s="107" t="s">
        <v>98</v>
      </c>
      <c r="J155" s="107" t="s">
        <v>98</v>
      </c>
      <c r="K155" s="107" t="s">
        <v>98</v>
      </c>
      <c r="L155" s="107" t="s">
        <v>98</v>
      </c>
      <c r="M155" s="107" t="s">
        <v>98</v>
      </c>
      <c r="N155" s="107" t="s">
        <v>98</v>
      </c>
      <c r="O155" s="107" t="s">
        <v>98</v>
      </c>
      <c r="P155" s="107" t="s">
        <v>98</v>
      </c>
      <c r="Q155" s="107">
        <v>-21.9</v>
      </c>
      <c r="R155" s="107">
        <v>101</v>
      </c>
      <c r="S155" s="133">
        <v>0.5</v>
      </c>
      <c r="T155" s="130">
        <v>90</v>
      </c>
      <c r="U155" s="130">
        <v>0.1</v>
      </c>
      <c r="V155" s="130">
        <v>0.6</v>
      </c>
      <c r="W155" s="130">
        <v>0.7</v>
      </c>
      <c r="X155" s="145">
        <v>5289.194812</v>
      </c>
      <c r="Y155" s="52">
        <f t="shared" si="20"/>
        <v>19.43670611613544</v>
      </c>
      <c r="Z155" s="145">
        <v>4148.621116</v>
      </c>
      <c r="AA155" s="52">
        <f t="shared" si="21"/>
        <v>15.538624198932865</v>
      </c>
      <c r="AB155" s="145">
        <v>1282.9</v>
      </c>
      <c r="AC155" s="52">
        <v>15.8</v>
      </c>
      <c r="AD155" s="130">
        <v>1.7</v>
      </c>
      <c r="AE155" s="131">
        <v>4.4</v>
      </c>
      <c r="AF155" s="257"/>
      <c r="AG155" s="112">
        <v>1.78</v>
      </c>
      <c r="AH155" s="113">
        <v>11858.87</v>
      </c>
      <c r="AI155" s="129">
        <v>108.69</v>
      </c>
      <c r="AJ155" s="244">
        <v>132</v>
      </c>
      <c r="AK155" s="130">
        <v>1.5</v>
      </c>
      <c r="AL155" s="130">
        <v>0</v>
      </c>
      <c r="AM155" s="52">
        <v>-0.1</v>
      </c>
      <c r="AN155" s="52">
        <v>37.05</v>
      </c>
      <c r="AO155" s="107" t="s">
        <v>98</v>
      </c>
      <c r="AP155" s="107" t="s">
        <v>98</v>
      </c>
      <c r="AQ155" s="64" t="s">
        <v>20</v>
      </c>
      <c r="AR155" s="91" t="s">
        <v>3</v>
      </c>
      <c r="AS155" s="147"/>
      <c r="AT155" s="147"/>
      <c r="AU155" s="10"/>
      <c r="AV155" s="10"/>
    </row>
    <row r="156" spans="3:48" ht="20.25" customHeight="1">
      <c r="C156" s="91" t="s">
        <v>4</v>
      </c>
      <c r="D156" s="105" t="s">
        <v>20</v>
      </c>
      <c r="E156" s="52" t="s">
        <v>20</v>
      </c>
      <c r="F156" s="52" t="s">
        <v>20</v>
      </c>
      <c r="G156" s="52">
        <v>-8.435573993390165</v>
      </c>
      <c r="H156" s="52">
        <v>2.6</v>
      </c>
      <c r="I156" s="107" t="s">
        <v>98</v>
      </c>
      <c r="J156" s="107" t="s">
        <v>98</v>
      </c>
      <c r="K156" s="107" t="s">
        <v>98</v>
      </c>
      <c r="L156" s="107" t="s">
        <v>98</v>
      </c>
      <c r="M156" s="107" t="s">
        <v>98</v>
      </c>
      <c r="N156" s="107" t="s">
        <v>98</v>
      </c>
      <c r="O156" s="107" t="s">
        <v>98</v>
      </c>
      <c r="P156" s="107" t="s">
        <v>98</v>
      </c>
      <c r="Q156" s="107">
        <v>-18.4</v>
      </c>
      <c r="R156" s="126">
        <v>101.1</v>
      </c>
      <c r="S156" s="133">
        <v>0.1</v>
      </c>
      <c r="T156" s="130">
        <v>88.2</v>
      </c>
      <c r="U156" s="130">
        <v>-2</v>
      </c>
      <c r="V156" s="130">
        <v>-0.3</v>
      </c>
      <c r="W156" s="130">
        <v>0</v>
      </c>
      <c r="X156" s="145">
        <v>5307.46556</v>
      </c>
      <c r="Y156" s="52">
        <f t="shared" si="20"/>
        <v>14.306743355520709</v>
      </c>
      <c r="Z156" s="145">
        <v>4178.830575</v>
      </c>
      <c r="AA156" s="52">
        <f t="shared" si="21"/>
        <v>8.428288476088767</v>
      </c>
      <c r="AB156" s="145">
        <v>1637.3</v>
      </c>
      <c r="AC156" s="52">
        <f>+AB156/AB144*100-100</f>
        <v>8.459194488606258</v>
      </c>
      <c r="AD156" s="130">
        <v>1.8</v>
      </c>
      <c r="AE156" s="131">
        <v>4.7</v>
      </c>
      <c r="AF156" s="257"/>
      <c r="AG156" s="112">
        <v>1.85</v>
      </c>
      <c r="AH156" s="113">
        <v>11325.78</v>
      </c>
      <c r="AI156" s="129">
        <v>111.67</v>
      </c>
      <c r="AJ156" s="244">
        <v>134.85</v>
      </c>
      <c r="AK156" s="130">
        <v>1.7</v>
      </c>
      <c r="AL156" s="130">
        <v>-0.1</v>
      </c>
      <c r="AM156" s="52">
        <v>-0.2</v>
      </c>
      <c r="AN156" s="52">
        <v>43.8</v>
      </c>
      <c r="AO156" s="107" t="s">
        <v>98</v>
      </c>
      <c r="AP156" s="107" t="s">
        <v>98</v>
      </c>
      <c r="AQ156" s="64" t="s">
        <v>20</v>
      </c>
      <c r="AR156" s="91" t="s">
        <v>4</v>
      </c>
      <c r="AS156" s="147"/>
      <c r="AT156" s="147"/>
      <c r="AU156" s="10"/>
      <c r="AV156" s="10"/>
    </row>
    <row r="157" spans="3:48" ht="20.25" customHeight="1">
      <c r="C157" s="91" t="s">
        <v>124</v>
      </c>
      <c r="D157" s="105" t="s">
        <v>20</v>
      </c>
      <c r="E157" s="52" t="s">
        <v>20</v>
      </c>
      <c r="F157" s="52" t="s">
        <v>20</v>
      </c>
      <c r="G157" s="52">
        <v>4.452120867900717</v>
      </c>
      <c r="H157" s="52">
        <v>-2.2</v>
      </c>
      <c r="I157" s="107" t="s">
        <v>98</v>
      </c>
      <c r="J157" s="107" t="s">
        <v>98</v>
      </c>
      <c r="K157" s="107" t="s">
        <v>98</v>
      </c>
      <c r="L157" s="107" t="s">
        <v>98</v>
      </c>
      <c r="M157" s="107" t="s">
        <v>98</v>
      </c>
      <c r="N157" s="107" t="s">
        <v>98</v>
      </c>
      <c r="O157" s="107" t="s">
        <v>98</v>
      </c>
      <c r="P157" s="107" t="s">
        <v>98</v>
      </c>
      <c r="Q157" s="107">
        <v>-13.3</v>
      </c>
      <c r="R157" s="107">
        <v>100.8</v>
      </c>
      <c r="S157" s="133">
        <v>-0.3</v>
      </c>
      <c r="T157" s="130">
        <v>90</v>
      </c>
      <c r="U157" s="130">
        <v>2</v>
      </c>
      <c r="V157" s="130">
        <v>0.2</v>
      </c>
      <c r="W157" s="130">
        <v>-0.1</v>
      </c>
      <c r="X157" s="145">
        <v>4785.482153</v>
      </c>
      <c r="Y157" s="52">
        <f t="shared" si="20"/>
        <v>10.522695414240204</v>
      </c>
      <c r="Z157" s="145">
        <v>4212.543255</v>
      </c>
      <c r="AA157" s="52">
        <f t="shared" si="21"/>
        <v>18.616339767830553</v>
      </c>
      <c r="AB157" s="145">
        <v>1441.1</v>
      </c>
      <c r="AC157" s="52">
        <f>+AB157/AB145*100-100</f>
        <v>1.8949303542388378</v>
      </c>
      <c r="AD157" s="130" t="s">
        <v>145</v>
      </c>
      <c r="AE157" s="131">
        <v>4.6</v>
      </c>
      <c r="AF157" s="257"/>
      <c r="AG157" s="112">
        <v>1.535</v>
      </c>
      <c r="AH157" s="113">
        <v>11081.79</v>
      </c>
      <c r="AI157" s="129">
        <v>109.86</v>
      </c>
      <c r="AJ157" s="244">
        <v>133.59</v>
      </c>
      <c r="AK157" s="130">
        <v>1.7</v>
      </c>
      <c r="AL157" s="130">
        <v>-0.2</v>
      </c>
      <c r="AM157" s="52">
        <v>-0.2</v>
      </c>
      <c r="AN157" s="52">
        <v>42.12</v>
      </c>
      <c r="AO157" s="107" t="s">
        <v>98</v>
      </c>
      <c r="AP157" s="107" t="s">
        <v>98</v>
      </c>
      <c r="AQ157" s="64" t="s">
        <v>20</v>
      </c>
      <c r="AR157" s="91" t="s">
        <v>124</v>
      </c>
      <c r="AS157" s="147"/>
      <c r="AT157" s="147"/>
      <c r="AU157" s="10"/>
      <c r="AV157" s="10"/>
    </row>
    <row r="158" spans="3:48" ht="20.25" customHeight="1">
      <c r="C158" s="91" t="s">
        <v>6</v>
      </c>
      <c r="D158" s="105" t="s">
        <v>20</v>
      </c>
      <c r="E158" s="52" t="s">
        <v>20</v>
      </c>
      <c r="F158" s="52" t="s">
        <v>20</v>
      </c>
      <c r="G158" s="52">
        <v>-2.4584167385274327</v>
      </c>
      <c r="H158" s="52">
        <v>-2.5</v>
      </c>
      <c r="I158" s="107" t="s">
        <v>98</v>
      </c>
      <c r="J158" s="107" t="s">
        <v>98</v>
      </c>
      <c r="K158" s="107" t="s">
        <v>98</v>
      </c>
      <c r="L158" s="107" t="s">
        <v>98</v>
      </c>
      <c r="M158" s="107" t="s">
        <v>98</v>
      </c>
      <c r="N158" s="107" t="s">
        <v>98</v>
      </c>
      <c r="O158" s="107" t="s">
        <v>98</v>
      </c>
      <c r="P158" s="107" t="s">
        <v>98</v>
      </c>
      <c r="Q158" s="107">
        <v>-10.1</v>
      </c>
      <c r="R158" s="126">
        <v>100.2</v>
      </c>
      <c r="S158" s="133">
        <v>-0.6</v>
      </c>
      <c r="T158" s="130">
        <v>91.5</v>
      </c>
      <c r="U158" s="130">
        <v>1.7</v>
      </c>
      <c r="V158" s="130">
        <v>0</v>
      </c>
      <c r="W158" s="130">
        <v>-0.2</v>
      </c>
      <c r="X158" s="145">
        <v>5445.803712</v>
      </c>
      <c r="Y158" s="52">
        <f t="shared" si="20"/>
        <v>12.086995134272044</v>
      </c>
      <c r="Z158" s="145">
        <v>4232.570452</v>
      </c>
      <c r="AA158" s="52">
        <f t="shared" si="21"/>
        <v>12.544660640797801</v>
      </c>
      <c r="AB158" s="145">
        <v>1744.6</v>
      </c>
      <c r="AC158" s="52">
        <f>+AB158/AB146*100-100</f>
        <v>9.317626417695337</v>
      </c>
      <c r="AD158" s="130">
        <v>2</v>
      </c>
      <c r="AE158" s="131">
        <v>4.7</v>
      </c>
      <c r="AF158" s="258"/>
      <c r="AG158" s="112">
        <v>1.44</v>
      </c>
      <c r="AH158" s="113">
        <v>10823.57</v>
      </c>
      <c r="AI158" s="129">
        <v>110.92</v>
      </c>
      <c r="AJ158" s="244">
        <v>137.83</v>
      </c>
      <c r="AK158" s="130">
        <v>1.9</v>
      </c>
      <c r="AL158" s="130">
        <v>0</v>
      </c>
      <c r="AM158" s="52">
        <v>0</v>
      </c>
      <c r="AN158" s="52">
        <v>49.64</v>
      </c>
      <c r="AO158" s="107" t="s">
        <v>98</v>
      </c>
      <c r="AP158" s="107" t="s">
        <v>98</v>
      </c>
      <c r="AQ158" s="64" t="s">
        <v>20</v>
      </c>
      <c r="AR158" s="91" t="s">
        <v>6</v>
      </c>
      <c r="AS158" s="147"/>
      <c r="AT158" s="147"/>
      <c r="AU158" s="10"/>
      <c r="AV158" s="10"/>
    </row>
    <row r="159" spans="3:48" ht="20.25" customHeight="1">
      <c r="C159" s="91" t="s">
        <v>7</v>
      </c>
      <c r="D159" s="105" t="s">
        <v>20</v>
      </c>
      <c r="E159" s="52" t="s">
        <v>20</v>
      </c>
      <c r="F159" s="52" t="s">
        <v>20</v>
      </c>
      <c r="G159" s="52">
        <v>1.2215179504201217</v>
      </c>
      <c r="H159" s="52">
        <v>0.3</v>
      </c>
      <c r="I159" s="107" t="s">
        <v>98</v>
      </c>
      <c r="J159" s="107" t="s">
        <v>98</v>
      </c>
      <c r="K159" s="107" t="s">
        <v>98</v>
      </c>
      <c r="L159" s="107" t="s">
        <v>98</v>
      </c>
      <c r="M159" s="107" t="s">
        <v>98</v>
      </c>
      <c r="N159" s="107" t="s">
        <v>98</v>
      </c>
      <c r="O159" s="107" t="s">
        <v>98</v>
      </c>
      <c r="P159" s="107" t="s">
        <v>98</v>
      </c>
      <c r="Q159" s="107">
        <v>-17.8</v>
      </c>
      <c r="R159" s="126">
        <v>99.1</v>
      </c>
      <c r="S159" s="133">
        <v>-1.1</v>
      </c>
      <c r="T159" s="130">
        <v>90.5</v>
      </c>
      <c r="U159" s="130">
        <v>-1.1</v>
      </c>
      <c r="V159" s="130">
        <v>0.3</v>
      </c>
      <c r="W159" s="130">
        <v>-0.1</v>
      </c>
      <c r="X159" s="145">
        <v>5472.011536</v>
      </c>
      <c r="Y159" s="52">
        <f t="shared" si="20"/>
        <v>11.662687993222704</v>
      </c>
      <c r="Z159" s="145">
        <v>4317.95393</v>
      </c>
      <c r="AA159" s="52">
        <f t="shared" si="21"/>
        <v>12.714743517152584</v>
      </c>
      <c r="AB159" s="145">
        <v>1341.5</v>
      </c>
      <c r="AC159" s="52">
        <f>+AB159/AB147*100-100</f>
        <v>7.785633938614822</v>
      </c>
      <c r="AD159" s="130">
        <v>2</v>
      </c>
      <c r="AE159" s="131">
        <v>4.2</v>
      </c>
      <c r="AF159" s="19"/>
      <c r="AG159" s="112">
        <v>1.49</v>
      </c>
      <c r="AH159" s="113">
        <v>10771.42</v>
      </c>
      <c r="AI159" s="129">
        <v>105.87</v>
      </c>
      <c r="AJ159" s="244">
        <v>135.27</v>
      </c>
      <c r="AK159" s="130">
        <v>2.1</v>
      </c>
      <c r="AL159" s="130">
        <v>0.5</v>
      </c>
      <c r="AM159" s="52">
        <v>-0.1</v>
      </c>
      <c r="AN159" s="52">
        <v>51.76</v>
      </c>
      <c r="AO159" s="107" t="s">
        <v>98</v>
      </c>
      <c r="AP159" s="107" t="s">
        <v>98</v>
      </c>
      <c r="AQ159" s="64" t="s">
        <v>20</v>
      </c>
      <c r="AR159" s="91" t="s">
        <v>7</v>
      </c>
      <c r="AS159" s="147"/>
      <c r="AT159" s="147"/>
      <c r="AU159" s="10"/>
      <c r="AV159" s="10"/>
    </row>
    <row r="160" spans="3:48" ht="20.25" customHeight="1">
      <c r="C160" s="91" t="s">
        <v>8</v>
      </c>
      <c r="D160" s="105" t="s">
        <v>20</v>
      </c>
      <c r="E160" s="52" t="s">
        <v>20</v>
      </c>
      <c r="F160" s="52" t="s">
        <v>20</v>
      </c>
      <c r="G160" s="52">
        <v>10.93834738191832</v>
      </c>
      <c r="H160" s="52">
        <v>0.6</v>
      </c>
      <c r="I160" s="107" t="s">
        <v>98</v>
      </c>
      <c r="J160" s="107" t="s">
        <v>98</v>
      </c>
      <c r="K160" s="107" t="s">
        <v>98</v>
      </c>
      <c r="L160" s="107" t="s">
        <v>98</v>
      </c>
      <c r="M160" s="107" t="s">
        <v>98</v>
      </c>
      <c r="N160" s="107" t="s">
        <v>98</v>
      </c>
      <c r="O160" s="107" t="s">
        <v>98</v>
      </c>
      <c r="P160" s="107" t="s">
        <v>98</v>
      </c>
      <c r="Q160" s="107">
        <v>-4.5</v>
      </c>
      <c r="R160" s="126">
        <v>100.2</v>
      </c>
      <c r="S160" s="133">
        <v>1.1</v>
      </c>
      <c r="T160" s="130">
        <v>90.8</v>
      </c>
      <c r="U160" s="130">
        <v>0.3</v>
      </c>
      <c r="V160" s="130">
        <v>0.3</v>
      </c>
      <c r="W160" s="130">
        <v>0.2</v>
      </c>
      <c r="X160" s="145">
        <v>5155.19515</v>
      </c>
      <c r="Y160" s="52">
        <f t="shared" si="20"/>
        <v>13.365197297609782</v>
      </c>
      <c r="Z160" s="145">
        <v>4557.901734</v>
      </c>
      <c r="AA160" s="52">
        <f t="shared" si="21"/>
        <v>28.12114573460488</v>
      </c>
      <c r="AB160" s="145">
        <v>1232.3</v>
      </c>
      <c r="AC160" s="52">
        <f>+AB160/AB148*100-100</f>
        <v>-17.38955554065832</v>
      </c>
      <c r="AD160" s="130">
        <v>2</v>
      </c>
      <c r="AE160" s="131">
        <v>4.9</v>
      </c>
      <c r="AF160" s="19"/>
      <c r="AG160" s="112">
        <v>1.445</v>
      </c>
      <c r="AH160" s="113">
        <v>10899.25</v>
      </c>
      <c r="AI160" s="129">
        <v>103.17</v>
      </c>
      <c r="AJ160" s="244">
        <v>136.81</v>
      </c>
      <c r="AK160" s="130">
        <v>2.1</v>
      </c>
      <c r="AL160" s="130">
        <v>0.8</v>
      </c>
      <c r="AM160" s="52">
        <v>-0.2</v>
      </c>
      <c r="AN160" s="52">
        <v>49.13</v>
      </c>
      <c r="AO160" s="107" t="s">
        <v>98</v>
      </c>
      <c r="AP160" s="107" t="s">
        <v>98</v>
      </c>
      <c r="AQ160" s="64" t="s">
        <v>20</v>
      </c>
      <c r="AR160" s="91" t="s">
        <v>8</v>
      </c>
      <c r="AS160" s="147"/>
      <c r="AT160" s="147"/>
      <c r="AU160" s="10"/>
      <c r="AV160" s="10"/>
    </row>
    <row r="161" spans="3:48" ht="20.25" customHeight="1">
      <c r="C161" s="316" t="s">
        <v>9</v>
      </c>
      <c r="D161" s="321" t="s">
        <v>20</v>
      </c>
      <c r="E161" s="308" t="s">
        <v>20</v>
      </c>
      <c r="F161" s="308" t="s">
        <v>20</v>
      </c>
      <c r="G161" s="308">
        <v>-7.112987359952399</v>
      </c>
      <c r="H161" s="308">
        <v>2.4</v>
      </c>
      <c r="I161" s="318" t="s">
        <v>20</v>
      </c>
      <c r="J161" s="318" t="s">
        <v>20</v>
      </c>
      <c r="K161" s="318" t="s">
        <v>20</v>
      </c>
      <c r="L161" s="318" t="s">
        <v>20</v>
      </c>
      <c r="M161" s="318" t="s">
        <v>20</v>
      </c>
      <c r="N161" s="318" t="s">
        <v>20</v>
      </c>
      <c r="O161" s="318" t="s">
        <v>20</v>
      </c>
      <c r="P161" s="318" t="s">
        <v>20</v>
      </c>
      <c r="Q161" s="318">
        <v>-2</v>
      </c>
      <c r="R161" s="318">
        <v>100</v>
      </c>
      <c r="S161" s="334">
        <v>-0.2</v>
      </c>
      <c r="T161" s="335">
        <v>89.5</v>
      </c>
      <c r="U161" s="335">
        <v>-1.4</v>
      </c>
      <c r="V161" s="335">
        <v>0.1</v>
      </c>
      <c r="W161" s="335">
        <v>0</v>
      </c>
      <c r="X161" s="325">
        <v>5394.564873</v>
      </c>
      <c r="Y161" s="308">
        <f t="shared" si="20"/>
        <v>8.811304108976145</v>
      </c>
      <c r="Z161" s="325">
        <v>4261.351148</v>
      </c>
      <c r="AA161" s="308">
        <f t="shared" si="21"/>
        <v>11.098409996072206</v>
      </c>
      <c r="AB161" s="325">
        <v>1610.3</v>
      </c>
      <c r="AC161" s="308">
        <v>34.6</v>
      </c>
      <c r="AD161" s="335">
        <v>2</v>
      </c>
      <c r="AE161" s="336">
        <v>4.2</v>
      </c>
      <c r="AF161" s="337"/>
      <c r="AG161" s="338">
        <v>1.435</v>
      </c>
      <c r="AH161" s="339">
        <v>11488.76</v>
      </c>
      <c r="AI161" s="340">
        <v>103.78</v>
      </c>
      <c r="AJ161" s="341">
        <v>140.96</v>
      </c>
      <c r="AK161" s="335">
        <v>1.9</v>
      </c>
      <c r="AL161" s="335">
        <v>0.2</v>
      </c>
      <c r="AM161" s="308">
        <v>-0.2</v>
      </c>
      <c r="AN161" s="308">
        <v>43.45</v>
      </c>
      <c r="AO161" s="318" t="s">
        <v>20</v>
      </c>
      <c r="AP161" s="342" t="s">
        <v>20</v>
      </c>
      <c r="AQ161" s="314" t="s">
        <v>20</v>
      </c>
      <c r="AR161" s="316" t="s">
        <v>9</v>
      </c>
      <c r="AS161" s="147"/>
      <c r="AT161" s="147"/>
      <c r="AU161" s="10"/>
      <c r="AV161" s="10"/>
    </row>
    <row r="162" spans="3:48" ht="20.25" customHeight="1">
      <c r="C162" s="91" t="s">
        <v>376</v>
      </c>
      <c r="D162" s="105" t="s">
        <v>20</v>
      </c>
      <c r="E162" s="52" t="s">
        <v>20</v>
      </c>
      <c r="F162" s="52" t="s">
        <v>20</v>
      </c>
      <c r="G162" s="52">
        <v>-1.6352628476195719</v>
      </c>
      <c r="H162" s="52">
        <v>4.3</v>
      </c>
      <c r="I162" s="107" t="s">
        <v>20</v>
      </c>
      <c r="J162" s="107" t="s">
        <v>20</v>
      </c>
      <c r="K162" s="107" t="s">
        <v>20</v>
      </c>
      <c r="L162" s="107" t="s">
        <v>20</v>
      </c>
      <c r="M162" s="107" t="s">
        <v>20</v>
      </c>
      <c r="N162" s="107" t="s">
        <v>20</v>
      </c>
      <c r="O162" s="107" t="s">
        <v>20</v>
      </c>
      <c r="P162" s="107" t="s">
        <v>20</v>
      </c>
      <c r="Q162" s="107">
        <v>-13.5</v>
      </c>
      <c r="R162" s="126">
        <v>103.2</v>
      </c>
      <c r="S162" s="106">
        <v>3.2</v>
      </c>
      <c r="T162" s="130">
        <v>91.4</v>
      </c>
      <c r="U162" s="130">
        <v>2.1</v>
      </c>
      <c r="V162" s="130">
        <v>2.4</v>
      </c>
      <c r="W162" s="130">
        <v>2.3</v>
      </c>
      <c r="X162" s="145">
        <v>4412.26</v>
      </c>
      <c r="Y162" s="52">
        <f t="shared" si="20"/>
        <v>3.2296658235798645</v>
      </c>
      <c r="Z162" s="145">
        <v>4218.353</v>
      </c>
      <c r="AA162" s="52">
        <f t="shared" si="21"/>
        <v>11.421635024719805</v>
      </c>
      <c r="AB162" s="145">
        <v>777.8</v>
      </c>
      <c r="AC162" s="52">
        <f aca="true" t="shared" si="22" ref="AC162:AC170">+AB162/AB150*100-100</f>
        <v>-27.88131664348633</v>
      </c>
      <c r="AD162" s="130">
        <v>2</v>
      </c>
      <c r="AE162" s="131">
        <v>3.9</v>
      </c>
      <c r="AF162" s="19"/>
      <c r="AG162" s="109">
        <v>1.32</v>
      </c>
      <c r="AH162" s="113">
        <v>11387.59</v>
      </c>
      <c r="AI162" s="129">
        <v>103.58</v>
      </c>
      <c r="AJ162" s="244">
        <v>135.19</v>
      </c>
      <c r="AK162" s="130">
        <v>1.4</v>
      </c>
      <c r="AL162" s="130">
        <v>-0.1</v>
      </c>
      <c r="AM162" s="52">
        <v>-0.3</v>
      </c>
      <c r="AN162" s="52">
        <v>48.2</v>
      </c>
      <c r="AO162" s="107" t="s">
        <v>20</v>
      </c>
      <c r="AP162" s="243" t="s">
        <v>20</v>
      </c>
      <c r="AQ162" s="64" t="s">
        <v>20</v>
      </c>
      <c r="AR162" s="91" t="s">
        <v>376</v>
      </c>
      <c r="AS162" s="147"/>
      <c r="AT162" s="147"/>
      <c r="AU162" s="10"/>
      <c r="AV162" s="10"/>
    </row>
    <row r="163" spans="3:48" ht="20.25" customHeight="1">
      <c r="C163" s="91" t="s">
        <v>10</v>
      </c>
      <c r="D163" s="105" t="s">
        <v>20</v>
      </c>
      <c r="E163" s="52" t="s">
        <v>20</v>
      </c>
      <c r="F163" s="52" t="s">
        <v>20</v>
      </c>
      <c r="G163" s="52">
        <v>4.941203063807194</v>
      </c>
      <c r="H163" s="52">
        <v>-10.9</v>
      </c>
      <c r="I163" s="107" t="s">
        <v>98</v>
      </c>
      <c r="J163" s="107" t="s">
        <v>98</v>
      </c>
      <c r="K163" s="107" t="s">
        <v>98</v>
      </c>
      <c r="L163" s="107" t="s">
        <v>98</v>
      </c>
      <c r="M163" s="107" t="s">
        <v>98</v>
      </c>
      <c r="N163" s="107" t="s">
        <v>98</v>
      </c>
      <c r="O163" s="107" t="s">
        <v>98</v>
      </c>
      <c r="P163" s="107" t="s">
        <v>98</v>
      </c>
      <c r="Q163" s="107">
        <v>-12.5</v>
      </c>
      <c r="R163" s="126">
        <v>100.8</v>
      </c>
      <c r="S163" s="133">
        <v>-2.3</v>
      </c>
      <c r="T163" s="130">
        <v>92.6</v>
      </c>
      <c r="U163" s="130">
        <v>1.3</v>
      </c>
      <c r="V163" s="130">
        <v>-1.2</v>
      </c>
      <c r="W163" s="130">
        <v>-1.2</v>
      </c>
      <c r="X163" s="145">
        <v>4846.669</v>
      </c>
      <c r="Y163" s="52">
        <f t="shared" si="20"/>
        <v>1.6573142503452942</v>
      </c>
      <c r="Z163" s="145">
        <v>3756.997</v>
      </c>
      <c r="AA163" s="52">
        <f t="shared" si="21"/>
        <v>11.418233296158903</v>
      </c>
      <c r="AB163" s="145">
        <v>2079.5</v>
      </c>
      <c r="AC163" s="52">
        <f t="shared" si="22"/>
        <v>-3.2520703452126156</v>
      </c>
      <c r="AD163" s="130">
        <v>1.9</v>
      </c>
      <c r="AE163" s="131">
        <v>1.2</v>
      </c>
      <c r="AF163" s="200">
        <v>38495</v>
      </c>
      <c r="AG163" s="112">
        <v>1.47</v>
      </c>
      <c r="AH163" s="113">
        <v>11740.6</v>
      </c>
      <c r="AI163" s="129">
        <v>104.58</v>
      </c>
      <c r="AJ163" s="244">
        <v>139.02</v>
      </c>
      <c r="AK163" s="130">
        <v>1.3</v>
      </c>
      <c r="AL163" s="130">
        <v>-0.3</v>
      </c>
      <c r="AM163" s="52">
        <v>-0.4</v>
      </c>
      <c r="AN163" s="52">
        <v>51.75</v>
      </c>
      <c r="AO163" s="107" t="s">
        <v>98</v>
      </c>
      <c r="AP163" s="107" t="s">
        <v>98</v>
      </c>
      <c r="AQ163" s="64" t="s">
        <v>20</v>
      </c>
      <c r="AR163" s="91" t="s">
        <v>10</v>
      </c>
      <c r="AS163" s="147"/>
      <c r="AT163" s="147"/>
      <c r="AU163" s="10"/>
      <c r="AV163" s="10"/>
    </row>
    <row r="164" spans="3:48" ht="20.25" customHeight="1">
      <c r="C164" s="91" t="s">
        <v>156</v>
      </c>
      <c r="D164" s="105" t="s">
        <v>20</v>
      </c>
      <c r="E164" s="52" t="s">
        <v>20</v>
      </c>
      <c r="F164" s="52" t="s">
        <v>20</v>
      </c>
      <c r="G164" s="52">
        <v>1.8675493416989895</v>
      </c>
      <c r="H164" s="52">
        <v>1.9</v>
      </c>
      <c r="I164" s="107" t="s">
        <v>98</v>
      </c>
      <c r="J164" s="107" t="s">
        <v>98</v>
      </c>
      <c r="K164" s="107" t="s">
        <v>98</v>
      </c>
      <c r="L164" s="107" t="s">
        <v>98</v>
      </c>
      <c r="M164" s="107" t="s">
        <v>98</v>
      </c>
      <c r="N164" s="107" t="s">
        <v>98</v>
      </c>
      <c r="O164" s="107" t="s">
        <v>98</v>
      </c>
      <c r="P164" s="107" t="s">
        <v>98</v>
      </c>
      <c r="Q164" s="107">
        <v>-14.2</v>
      </c>
      <c r="R164" s="126">
        <v>100.6</v>
      </c>
      <c r="S164" s="133">
        <v>-0.2</v>
      </c>
      <c r="T164" s="130">
        <v>92.3</v>
      </c>
      <c r="U164" s="130">
        <v>-0.3</v>
      </c>
      <c r="V164" s="130">
        <v>-0.9</v>
      </c>
      <c r="W164" s="130">
        <v>-0.5</v>
      </c>
      <c r="X164" s="145">
        <v>5776.134</v>
      </c>
      <c r="Y164" s="52">
        <f t="shared" si="20"/>
        <v>6.131844626302566</v>
      </c>
      <c r="Z164" s="145">
        <v>4657.327</v>
      </c>
      <c r="AA164" s="52">
        <f t="shared" si="21"/>
        <v>7.712883779747898</v>
      </c>
      <c r="AB164" s="145">
        <v>1803.3</v>
      </c>
      <c r="AC164" s="52">
        <f t="shared" si="22"/>
        <v>-2.074395872929685</v>
      </c>
      <c r="AD164" s="130">
        <v>2.1</v>
      </c>
      <c r="AE164" s="130">
        <v>2</v>
      </c>
      <c r="AF164" s="30" t="s">
        <v>149</v>
      </c>
      <c r="AG164" s="112">
        <v>1.32</v>
      </c>
      <c r="AH164" s="113">
        <v>11668.95</v>
      </c>
      <c r="AI164" s="129">
        <v>106.97</v>
      </c>
      <c r="AJ164" s="244">
        <v>139.22</v>
      </c>
      <c r="AK164" s="130">
        <v>1.4</v>
      </c>
      <c r="AL164" s="130">
        <v>-0.2</v>
      </c>
      <c r="AM164" s="52">
        <v>-0.3</v>
      </c>
      <c r="AN164" s="52">
        <v>55.4</v>
      </c>
      <c r="AO164" s="107" t="s">
        <v>98</v>
      </c>
      <c r="AP164" s="107" t="s">
        <v>98</v>
      </c>
      <c r="AQ164" s="64" t="s">
        <v>20</v>
      </c>
      <c r="AR164" s="91" t="s">
        <v>1</v>
      </c>
      <c r="AS164" s="147"/>
      <c r="AT164" s="147"/>
      <c r="AU164" s="10"/>
      <c r="AV164" s="10"/>
    </row>
    <row r="165" spans="3:48" ht="20.25" customHeight="1">
      <c r="C165" s="91" t="s">
        <v>5</v>
      </c>
      <c r="D165" s="105" t="s">
        <v>20</v>
      </c>
      <c r="E165" s="52" t="s">
        <v>20</v>
      </c>
      <c r="F165" s="52" t="s">
        <v>20</v>
      </c>
      <c r="G165" s="52" t="s">
        <v>170</v>
      </c>
      <c r="H165" s="52">
        <v>12.5</v>
      </c>
      <c r="I165" s="107" t="s">
        <v>98</v>
      </c>
      <c r="J165" s="107" t="s">
        <v>98</v>
      </c>
      <c r="K165" s="107" t="s">
        <v>98</v>
      </c>
      <c r="L165" s="107" t="s">
        <v>98</v>
      </c>
      <c r="M165" s="107" t="s">
        <v>98</v>
      </c>
      <c r="N165" s="107" t="s">
        <v>98</v>
      </c>
      <c r="O165" s="107" t="s">
        <v>98</v>
      </c>
      <c r="P165" s="107" t="s">
        <v>98</v>
      </c>
      <c r="Q165" s="107">
        <v>-23.5</v>
      </c>
      <c r="R165" s="126">
        <v>102.5</v>
      </c>
      <c r="S165" s="133">
        <v>1.9</v>
      </c>
      <c r="T165" s="130">
        <v>92.3</v>
      </c>
      <c r="U165" s="130">
        <v>0</v>
      </c>
      <c r="V165" s="130">
        <v>1.7</v>
      </c>
      <c r="W165" s="130">
        <v>1.7</v>
      </c>
      <c r="X165" s="145">
        <v>5506.183</v>
      </c>
      <c r="Y165" s="52">
        <f t="shared" si="20"/>
        <v>7.830987815997645</v>
      </c>
      <c r="Z165" s="145">
        <v>4548.19</v>
      </c>
      <c r="AA165" s="52">
        <f t="shared" si="21"/>
        <v>12.81456243993675</v>
      </c>
      <c r="AB165" s="145">
        <v>1626.9</v>
      </c>
      <c r="AC165" s="52">
        <f t="shared" si="22"/>
        <v>5.185233076873345</v>
      </c>
      <c r="AD165" s="130">
        <v>1.9</v>
      </c>
      <c r="AE165" s="130">
        <v>3</v>
      </c>
      <c r="AF165" s="388" t="s">
        <v>195</v>
      </c>
      <c r="AG165" s="112">
        <v>1.24</v>
      </c>
      <c r="AH165" s="113">
        <v>11008.9</v>
      </c>
      <c r="AI165" s="129">
        <v>105.87</v>
      </c>
      <c r="AJ165" s="244">
        <v>136.8</v>
      </c>
      <c r="AK165" s="130">
        <v>1.9</v>
      </c>
      <c r="AL165" s="130">
        <v>0</v>
      </c>
      <c r="AM165" s="52">
        <v>-0.2</v>
      </c>
      <c r="AN165" s="52">
        <v>49.72</v>
      </c>
      <c r="AO165" s="107" t="s">
        <v>98</v>
      </c>
      <c r="AP165" s="107" t="s">
        <v>98</v>
      </c>
      <c r="AQ165" s="64" t="s">
        <v>20</v>
      </c>
      <c r="AR165" s="91" t="s">
        <v>5</v>
      </c>
      <c r="AS165" s="147"/>
      <c r="AT165" s="147"/>
      <c r="AU165" s="10"/>
      <c r="AV165" s="10"/>
    </row>
    <row r="166" spans="3:48" ht="20.25" customHeight="1">
      <c r="C166" s="91" t="s">
        <v>103</v>
      </c>
      <c r="D166" s="105" t="s">
        <v>20</v>
      </c>
      <c r="E166" s="52" t="s">
        <v>20</v>
      </c>
      <c r="F166" s="52" t="s">
        <v>20</v>
      </c>
      <c r="G166" s="52">
        <v>-6.7</v>
      </c>
      <c r="H166" s="52">
        <v>-6.4</v>
      </c>
      <c r="I166" s="107" t="s">
        <v>98</v>
      </c>
      <c r="J166" s="107" t="s">
        <v>98</v>
      </c>
      <c r="K166" s="107" t="s">
        <v>98</v>
      </c>
      <c r="L166" s="107" t="s">
        <v>98</v>
      </c>
      <c r="M166" s="107" t="s">
        <v>98</v>
      </c>
      <c r="N166" s="107" t="s">
        <v>98</v>
      </c>
      <c r="O166" s="107" t="s">
        <v>98</v>
      </c>
      <c r="P166" s="107" t="s">
        <v>98</v>
      </c>
      <c r="Q166" s="107">
        <v>-1.6</v>
      </c>
      <c r="R166" s="126">
        <v>99.6</v>
      </c>
      <c r="S166" s="133">
        <v>-2.8</v>
      </c>
      <c r="T166" s="130">
        <v>92.4</v>
      </c>
      <c r="U166" s="130">
        <v>0.1</v>
      </c>
      <c r="V166" s="130">
        <v>-1.5</v>
      </c>
      <c r="W166" s="130">
        <v>-1.5</v>
      </c>
      <c r="X166" s="145">
        <v>4796.055</v>
      </c>
      <c r="Y166" s="52">
        <f t="shared" si="20"/>
        <v>1.4036294337876427</v>
      </c>
      <c r="Z166" s="145">
        <v>4503.281</v>
      </c>
      <c r="AA166" s="52">
        <f t="shared" si="21"/>
        <v>18.708802526475182</v>
      </c>
      <c r="AB166" s="145">
        <v>1377.6</v>
      </c>
      <c r="AC166" s="52">
        <f t="shared" si="22"/>
        <v>-19.546808386380903</v>
      </c>
      <c r="AD166" s="130">
        <v>1.5</v>
      </c>
      <c r="AE166" s="131">
        <v>2.2</v>
      </c>
      <c r="AF166" s="389"/>
      <c r="AG166" s="112">
        <v>1.245</v>
      </c>
      <c r="AH166" s="113">
        <v>11276.59</v>
      </c>
      <c r="AI166" s="129">
        <v>108.17</v>
      </c>
      <c r="AJ166" s="244">
        <v>133.47</v>
      </c>
      <c r="AK166" s="130">
        <v>1.8</v>
      </c>
      <c r="AL166" s="130">
        <v>0.2</v>
      </c>
      <c r="AM166" s="52">
        <v>0</v>
      </c>
      <c r="AN166" s="52">
        <v>51.97</v>
      </c>
      <c r="AO166" s="107" t="s">
        <v>98</v>
      </c>
      <c r="AP166" s="107" t="s">
        <v>98</v>
      </c>
      <c r="AQ166" s="64" t="s">
        <v>20</v>
      </c>
      <c r="AR166" s="91" t="s">
        <v>103</v>
      </c>
      <c r="AS166" s="147"/>
      <c r="AT166" s="147"/>
      <c r="AU166" s="10"/>
      <c r="AV166" s="10"/>
    </row>
    <row r="167" spans="3:48" ht="20.25" customHeight="1">
      <c r="C167" s="91" t="s">
        <v>3</v>
      </c>
      <c r="D167" s="105" t="s">
        <v>20</v>
      </c>
      <c r="E167" s="52" t="s">
        <v>20</v>
      </c>
      <c r="F167" s="52" t="s">
        <v>20</v>
      </c>
      <c r="G167" s="52">
        <v>11.1</v>
      </c>
      <c r="H167" s="52">
        <v>-0.5</v>
      </c>
      <c r="I167" s="107" t="s">
        <v>98</v>
      </c>
      <c r="J167" s="107" t="s">
        <v>98</v>
      </c>
      <c r="K167" s="107" t="s">
        <v>98</v>
      </c>
      <c r="L167" s="107" t="s">
        <v>98</v>
      </c>
      <c r="M167" s="107" t="s">
        <v>98</v>
      </c>
      <c r="N167" s="107" t="s">
        <v>98</v>
      </c>
      <c r="O167" s="107" t="s">
        <v>98</v>
      </c>
      <c r="P167" s="107" t="s">
        <v>98</v>
      </c>
      <c r="Q167" s="107">
        <v>12</v>
      </c>
      <c r="R167" s="126">
        <v>101.2</v>
      </c>
      <c r="S167" s="133">
        <v>1.6</v>
      </c>
      <c r="T167" s="130">
        <v>92.2</v>
      </c>
      <c r="U167" s="130">
        <v>-0.2</v>
      </c>
      <c r="V167" s="130">
        <v>0.9</v>
      </c>
      <c r="W167" s="130">
        <v>1.2</v>
      </c>
      <c r="X167" s="145">
        <v>5478.139</v>
      </c>
      <c r="Y167" s="52">
        <f t="shared" si="20"/>
        <v>3.5722675135982485</v>
      </c>
      <c r="Z167" s="145">
        <v>4609.62</v>
      </c>
      <c r="AA167" s="52">
        <f t="shared" si="21"/>
        <v>11.112098962762929</v>
      </c>
      <c r="AB167" s="145">
        <v>1086.6</v>
      </c>
      <c r="AC167" s="52">
        <f t="shared" si="22"/>
        <v>-15.301270558890025</v>
      </c>
      <c r="AD167" s="130">
        <v>1.6</v>
      </c>
      <c r="AE167" s="131">
        <v>1.7</v>
      </c>
      <c r="AF167" s="389"/>
      <c r="AG167" s="112">
        <v>1.165</v>
      </c>
      <c r="AH167" s="113">
        <v>11584.01</v>
      </c>
      <c r="AI167" s="129">
        <v>110.37</v>
      </c>
      <c r="AJ167" s="244">
        <v>133.56</v>
      </c>
      <c r="AK167" s="130">
        <v>1.4</v>
      </c>
      <c r="AL167" s="130">
        <v>-0.5</v>
      </c>
      <c r="AM167" s="52">
        <v>-0.2</v>
      </c>
      <c r="AN167" s="52">
        <v>56.5</v>
      </c>
      <c r="AO167" s="107" t="s">
        <v>98</v>
      </c>
      <c r="AP167" s="107" t="s">
        <v>98</v>
      </c>
      <c r="AQ167" s="64" t="s">
        <v>20</v>
      </c>
      <c r="AR167" s="91" t="s">
        <v>3</v>
      </c>
      <c r="AS167" s="147"/>
      <c r="AT167" s="147"/>
      <c r="AU167" s="10"/>
      <c r="AV167" s="10"/>
    </row>
    <row r="168" spans="3:48" ht="20.25" customHeight="1">
      <c r="C168" s="91" t="s">
        <v>169</v>
      </c>
      <c r="D168" s="105" t="s">
        <v>20</v>
      </c>
      <c r="E168" s="52" t="s">
        <v>20</v>
      </c>
      <c r="F168" s="52" t="s">
        <v>20</v>
      </c>
      <c r="G168" s="52">
        <v>-4.3</v>
      </c>
      <c r="H168" s="52">
        <v>1.7</v>
      </c>
      <c r="I168" s="107" t="s">
        <v>98</v>
      </c>
      <c r="J168" s="107" t="s">
        <v>98</v>
      </c>
      <c r="K168" s="107" t="s">
        <v>98</v>
      </c>
      <c r="L168" s="107" t="s">
        <v>98</v>
      </c>
      <c r="M168" s="107" t="s">
        <v>98</v>
      </c>
      <c r="N168" s="107" t="s">
        <v>98</v>
      </c>
      <c r="O168" s="107" t="s">
        <v>98</v>
      </c>
      <c r="P168" s="107" t="s">
        <v>98</v>
      </c>
      <c r="Q168" s="107">
        <v>-8.8</v>
      </c>
      <c r="R168" s="52">
        <v>100</v>
      </c>
      <c r="S168" s="107">
        <v>-1.2</v>
      </c>
      <c r="T168" s="130">
        <v>92.7</v>
      </c>
      <c r="U168" s="130">
        <v>0.5</v>
      </c>
      <c r="V168" s="130">
        <v>-0.7</v>
      </c>
      <c r="W168" s="130">
        <v>-0.7</v>
      </c>
      <c r="X168" s="145">
        <v>5536.893</v>
      </c>
      <c r="Y168" s="52">
        <f t="shared" si="20"/>
        <v>4.322730640573397</v>
      </c>
      <c r="Z168" s="145">
        <v>4668.123</v>
      </c>
      <c r="AA168" s="52">
        <f t="shared" si="21"/>
        <v>11.70883614969243</v>
      </c>
      <c r="AB168" s="145">
        <v>1649.8</v>
      </c>
      <c r="AC168" s="52">
        <f t="shared" si="22"/>
        <v>0.7634520246747627</v>
      </c>
      <c r="AD168" s="130">
        <v>1.7</v>
      </c>
      <c r="AE168" s="131">
        <v>1.5</v>
      </c>
      <c r="AF168" s="389"/>
      <c r="AG168" s="112">
        <v>1.305</v>
      </c>
      <c r="AH168" s="113">
        <v>11899.6</v>
      </c>
      <c r="AI168" s="129">
        <v>112.18</v>
      </c>
      <c r="AJ168" s="244">
        <v>136.11</v>
      </c>
      <c r="AK168" s="130">
        <v>1.5</v>
      </c>
      <c r="AL168" s="130">
        <v>-0.3</v>
      </c>
      <c r="AM168" s="52">
        <v>-0.2</v>
      </c>
      <c r="AN168" s="52">
        <v>60.6</v>
      </c>
      <c r="AO168" s="107" t="s">
        <v>98</v>
      </c>
      <c r="AP168" s="107" t="s">
        <v>98</v>
      </c>
      <c r="AQ168" s="64" t="s">
        <v>20</v>
      </c>
      <c r="AR168" s="91" t="s">
        <v>4</v>
      </c>
      <c r="AS168" s="147"/>
      <c r="AT168" s="147"/>
      <c r="AU168" s="10"/>
      <c r="AV168" s="10"/>
    </row>
    <row r="169" spans="3:48" ht="20.25" customHeight="1">
      <c r="C169" s="91" t="s">
        <v>124</v>
      </c>
      <c r="D169" s="105" t="s">
        <v>20</v>
      </c>
      <c r="E169" s="52" t="s">
        <v>20</v>
      </c>
      <c r="F169" s="52" t="s">
        <v>20</v>
      </c>
      <c r="G169" s="52">
        <v>8.2</v>
      </c>
      <c r="H169" s="52">
        <v>6.5</v>
      </c>
      <c r="I169" s="107" t="s">
        <v>98</v>
      </c>
      <c r="J169" s="107" t="s">
        <v>98</v>
      </c>
      <c r="K169" s="107" t="s">
        <v>98</v>
      </c>
      <c r="L169" s="107" t="s">
        <v>98</v>
      </c>
      <c r="M169" s="107" t="s">
        <v>98</v>
      </c>
      <c r="N169" s="107" t="s">
        <v>98</v>
      </c>
      <c r="O169" s="107" t="s">
        <v>98</v>
      </c>
      <c r="P169" s="107" t="s">
        <v>98</v>
      </c>
      <c r="Q169" s="107">
        <v>5</v>
      </c>
      <c r="R169" s="126">
        <v>101.1</v>
      </c>
      <c r="S169" s="133">
        <v>1.1</v>
      </c>
      <c r="T169" s="130">
        <v>93.7</v>
      </c>
      <c r="U169" s="130">
        <v>1.1</v>
      </c>
      <c r="V169" s="130">
        <v>1.6</v>
      </c>
      <c r="W169" s="130">
        <v>1.2</v>
      </c>
      <c r="X169" s="145">
        <v>5220.565</v>
      </c>
      <c r="Y169" s="52">
        <f t="shared" si="20"/>
        <v>9.091724367360726</v>
      </c>
      <c r="Z169" s="145">
        <v>5108.102</v>
      </c>
      <c r="AA169" s="52">
        <f t="shared" si="21"/>
        <v>21.25933648128202</v>
      </c>
      <c r="AB169" s="145">
        <v>1215.9</v>
      </c>
      <c r="AC169" s="52">
        <f t="shared" si="22"/>
        <v>-15.626951634168336</v>
      </c>
      <c r="AD169" s="130">
        <v>1.7</v>
      </c>
      <c r="AE169" s="131">
        <v>1.1</v>
      </c>
      <c r="AF169" s="389"/>
      <c r="AG169" s="112">
        <v>1.335</v>
      </c>
      <c r="AH169" s="113">
        <v>12413.6</v>
      </c>
      <c r="AI169" s="109">
        <v>111.42</v>
      </c>
      <c r="AJ169" s="244">
        <v>137.23</v>
      </c>
      <c r="AK169" s="130">
        <v>1.7</v>
      </c>
      <c r="AL169" s="130">
        <v>-0.3</v>
      </c>
      <c r="AM169" s="52">
        <v>-0.1</v>
      </c>
      <c r="AN169" s="52">
        <v>68.94</v>
      </c>
      <c r="AO169" s="107" t="s">
        <v>98</v>
      </c>
      <c r="AP169" s="107" t="s">
        <v>98</v>
      </c>
      <c r="AQ169" s="64" t="s">
        <v>20</v>
      </c>
      <c r="AR169" s="90" t="s">
        <v>124</v>
      </c>
      <c r="AS169" s="147"/>
      <c r="AT169" s="147"/>
      <c r="AU169" s="10"/>
      <c r="AV169" s="10"/>
    </row>
    <row r="170" spans="3:48" ht="20.25" customHeight="1">
      <c r="C170" s="91" t="s">
        <v>6</v>
      </c>
      <c r="D170" s="105" t="s">
        <v>20</v>
      </c>
      <c r="E170" s="52" t="s">
        <v>20</v>
      </c>
      <c r="F170" s="52" t="s">
        <v>20</v>
      </c>
      <c r="G170" s="52">
        <v>-10</v>
      </c>
      <c r="H170" s="52">
        <v>-11</v>
      </c>
      <c r="I170" s="107" t="s">
        <v>98</v>
      </c>
      <c r="J170" s="107" t="s">
        <v>98</v>
      </c>
      <c r="K170" s="107" t="s">
        <v>98</v>
      </c>
      <c r="L170" s="107" t="s">
        <v>98</v>
      </c>
      <c r="M170" s="107" t="s">
        <v>98</v>
      </c>
      <c r="N170" s="107" t="s">
        <v>98</v>
      </c>
      <c r="O170" s="107" t="s">
        <v>98</v>
      </c>
      <c r="P170" s="107" t="s">
        <v>98</v>
      </c>
      <c r="Q170" s="107">
        <v>-9.4</v>
      </c>
      <c r="R170" s="126">
        <v>101.5</v>
      </c>
      <c r="S170" s="133">
        <v>0.4</v>
      </c>
      <c r="T170" s="130">
        <v>94.5</v>
      </c>
      <c r="U170" s="130">
        <v>0.9</v>
      </c>
      <c r="V170" s="130">
        <v>-0.7</v>
      </c>
      <c r="W170" s="130">
        <v>-0.4</v>
      </c>
      <c r="X170" s="145">
        <v>5925.14</v>
      </c>
      <c r="Y170" s="52">
        <f t="shared" si="20"/>
        <v>8.801938397885479</v>
      </c>
      <c r="Z170" s="145">
        <v>4971.13</v>
      </c>
      <c r="AA170" s="52">
        <f t="shared" si="21"/>
        <v>17.4494330661646</v>
      </c>
      <c r="AB170" s="145">
        <v>1858.2</v>
      </c>
      <c r="AC170" s="52">
        <f t="shared" si="22"/>
        <v>6.511521265619621</v>
      </c>
      <c r="AD170" s="130">
        <v>2.1</v>
      </c>
      <c r="AE170" s="131">
        <v>1.7</v>
      </c>
      <c r="AF170" s="389"/>
      <c r="AG170" s="112">
        <v>1.475</v>
      </c>
      <c r="AH170" s="113">
        <v>13574.3</v>
      </c>
      <c r="AI170" s="109">
        <v>113.28</v>
      </c>
      <c r="AJ170" s="244">
        <v>136.44</v>
      </c>
      <c r="AK170" s="130">
        <v>1.7</v>
      </c>
      <c r="AL170" s="130">
        <v>-0.3</v>
      </c>
      <c r="AM170" s="52">
        <v>-0.1</v>
      </c>
      <c r="AN170" s="52">
        <v>66.24</v>
      </c>
      <c r="AO170" s="107" t="s">
        <v>98</v>
      </c>
      <c r="AP170" s="107" t="s">
        <v>98</v>
      </c>
      <c r="AQ170" s="64" t="s">
        <v>20</v>
      </c>
      <c r="AR170" s="90" t="s">
        <v>6</v>
      </c>
      <c r="AS170" s="147"/>
      <c r="AT170" s="147"/>
      <c r="AU170" s="10"/>
      <c r="AV170" s="10"/>
    </row>
    <row r="171" spans="3:48" ht="20.25" customHeight="1">
      <c r="C171" s="91" t="s">
        <v>7</v>
      </c>
      <c r="D171" s="105" t="s">
        <v>20</v>
      </c>
      <c r="E171" s="52" t="s">
        <v>20</v>
      </c>
      <c r="F171" s="52" t="s">
        <v>20</v>
      </c>
      <c r="G171" s="52"/>
      <c r="H171" s="52">
        <v>6.8</v>
      </c>
      <c r="I171" s="107" t="s">
        <v>98</v>
      </c>
      <c r="J171" s="107" t="s">
        <v>98</v>
      </c>
      <c r="K171" s="107" t="s">
        <v>98</v>
      </c>
      <c r="L171" s="107" t="s">
        <v>98</v>
      </c>
      <c r="M171" s="107" t="s">
        <v>98</v>
      </c>
      <c r="N171" s="107" t="s">
        <v>98</v>
      </c>
      <c r="O171" s="107" t="s">
        <v>98</v>
      </c>
      <c r="P171" s="107" t="s">
        <v>98</v>
      </c>
      <c r="Q171" s="107">
        <v>4.1</v>
      </c>
      <c r="R171" s="126">
        <v>102.1</v>
      </c>
      <c r="S171" s="133">
        <v>0.6</v>
      </c>
      <c r="T171" s="130">
        <v>92.9</v>
      </c>
      <c r="U171" s="130">
        <v>-1.7</v>
      </c>
      <c r="V171" s="130"/>
      <c r="W171" s="130"/>
      <c r="X171" s="145">
        <v>5909.875</v>
      </c>
      <c r="Y171" s="52">
        <f t="shared" si="20"/>
        <v>8.001873920026028</v>
      </c>
      <c r="Z171" s="145">
        <v>5087.728</v>
      </c>
      <c r="AA171" s="52">
        <f t="shared" si="21"/>
        <v>17.82728770336834</v>
      </c>
      <c r="AB171" s="145"/>
      <c r="AC171" s="52"/>
      <c r="AD171" s="130">
        <v>2</v>
      </c>
      <c r="AE171" s="131">
        <v>2.8</v>
      </c>
      <c r="AF171" s="362"/>
      <c r="AG171" s="112">
        <v>1.545</v>
      </c>
      <c r="AH171" s="113">
        <v>13606.5</v>
      </c>
      <c r="AI171" s="109">
        <v>115.67</v>
      </c>
      <c r="AJ171" s="244">
        <v>138.78</v>
      </c>
      <c r="AK171" s="130">
        <v>1.9</v>
      </c>
      <c r="AL171" s="130">
        <v>-0.7</v>
      </c>
      <c r="AM171" s="52">
        <v>0</v>
      </c>
      <c r="AN171" s="52">
        <v>59.76</v>
      </c>
      <c r="AO171" s="107" t="s">
        <v>98</v>
      </c>
      <c r="AP171" s="107" t="s">
        <v>98</v>
      </c>
      <c r="AQ171" s="64" t="s">
        <v>20</v>
      </c>
      <c r="AR171" s="91" t="s">
        <v>7</v>
      </c>
      <c r="AS171" s="147"/>
      <c r="AT171" s="147"/>
      <c r="AU171" s="10"/>
      <c r="AV171" s="10"/>
    </row>
    <row r="172" spans="3:48" ht="20.25" customHeight="1">
      <c r="C172" s="91" t="s">
        <v>8</v>
      </c>
      <c r="D172" s="105" t="s">
        <v>20</v>
      </c>
      <c r="E172" s="52" t="s">
        <v>20</v>
      </c>
      <c r="F172" s="52" t="s">
        <v>20</v>
      </c>
      <c r="G172" s="52"/>
      <c r="H172" s="52"/>
      <c r="I172" s="107" t="s">
        <v>98</v>
      </c>
      <c r="J172" s="107" t="s">
        <v>98</v>
      </c>
      <c r="K172" s="107" t="s">
        <v>98</v>
      </c>
      <c r="L172" s="107" t="s">
        <v>98</v>
      </c>
      <c r="M172" s="107" t="s">
        <v>98</v>
      </c>
      <c r="N172" s="107" t="s">
        <v>98</v>
      </c>
      <c r="O172" s="107" t="s">
        <v>98</v>
      </c>
      <c r="P172" s="107" t="s">
        <v>98</v>
      </c>
      <c r="Q172" s="107"/>
      <c r="R172" s="126" t="s">
        <v>412</v>
      </c>
      <c r="S172" s="117" t="s">
        <v>416</v>
      </c>
      <c r="T172" s="130"/>
      <c r="U172" s="130"/>
      <c r="V172" s="130"/>
      <c r="W172" s="130"/>
      <c r="X172" s="145"/>
      <c r="Y172" s="52"/>
      <c r="Z172" s="145"/>
      <c r="AA172" s="52"/>
      <c r="AB172" s="145"/>
      <c r="AC172" s="52"/>
      <c r="AD172" s="130"/>
      <c r="AE172" s="131"/>
      <c r="AF172" s="279"/>
      <c r="AG172" s="131"/>
      <c r="AH172" s="191"/>
      <c r="AI172" s="68"/>
      <c r="AJ172" s="68"/>
      <c r="AK172" s="130"/>
      <c r="AL172" s="130"/>
      <c r="AM172" s="52"/>
      <c r="AN172" s="52"/>
      <c r="AO172" s="107" t="s">
        <v>98</v>
      </c>
      <c r="AP172" s="107" t="s">
        <v>98</v>
      </c>
      <c r="AQ172" s="64" t="s">
        <v>20</v>
      </c>
      <c r="AR172" s="90" t="s">
        <v>8</v>
      </c>
      <c r="AS172" s="147"/>
      <c r="AT172" s="147"/>
      <c r="AU172" s="10"/>
      <c r="AV172" s="10"/>
    </row>
    <row r="173" spans="3:48" ht="20.25" customHeight="1">
      <c r="C173" s="91" t="s">
        <v>9</v>
      </c>
      <c r="D173" s="105"/>
      <c r="E173" s="52"/>
      <c r="F173" s="52"/>
      <c r="G173" s="52"/>
      <c r="H173" s="52"/>
      <c r="I173" s="107"/>
      <c r="J173" s="107"/>
      <c r="K173" s="107"/>
      <c r="L173" s="107"/>
      <c r="M173" s="107"/>
      <c r="N173" s="107"/>
      <c r="O173" s="107"/>
      <c r="P173" s="107"/>
      <c r="Q173" s="107"/>
      <c r="R173" s="126" t="s">
        <v>413</v>
      </c>
      <c r="S173" s="117" t="s">
        <v>417</v>
      </c>
      <c r="T173" s="130"/>
      <c r="U173" s="130"/>
      <c r="V173" s="130"/>
      <c r="W173" s="130"/>
      <c r="X173" s="145"/>
      <c r="Y173" s="52"/>
      <c r="Z173" s="145"/>
      <c r="AA173" s="52"/>
      <c r="AB173" s="145"/>
      <c r="AC173" s="52"/>
      <c r="AD173" s="130"/>
      <c r="AE173" s="131"/>
      <c r="AF173" s="279"/>
      <c r="AG173" s="131"/>
      <c r="AH173" s="191"/>
      <c r="AI173" s="68"/>
      <c r="AJ173" s="68"/>
      <c r="AK173" s="130"/>
      <c r="AL173" s="130"/>
      <c r="AM173" s="52"/>
      <c r="AN173" s="52"/>
      <c r="AO173" s="107"/>
      <c r="AP173" s="243"/>
      <c r="AQ173" s="64"/>
      <c r="AR173" s="90" t="s">
        <v>9</v>
      </c>
      <c r="AS173" s="147"/>
      <c r="AT173" s="147"/>
      <c r="AU173" s="10"/>
      <c r="AV173" s="10"/>
    </row>
    <row r="174" spans="3:48" ht="8.25" customHeight="1" thickBot="1">
      <c r="C174" s="101"/>
      <c r="D174" s="134"/>
      <c r="E174" s="72"/>
      <c r="F174" s="72"/>
      <c r="G174" s="72"/>
      <c r="H174" s="72"/>
      <c r="I174" s="135"/>
      <c r="J174" s="135"/>
      <c r="K174" s="135"/>
      <c r="L174" s="135"/>
      <c r="M174" s="135"/>
      <c r="N174" s="135"/>
      <c r="O174" s="135"/>
      <c r="P174" s="135"/>
      <c r="Q174" s="135"/>
      <c r="R174" s="136"/>
      <c r="S174" s="137"/>
      <c r="T174" s="138"/>
      <c r="U174" s="139"/>
      <c r="V174" s="139"/>
      <c r="W174" s="139"/>
      <c r="X174" s="146"/>
      <c r="Y174" s="72"/>
      <c r="Z174" s="146"/>
      <c r="AA174" s="72"/>
      <c r="AB174" s="146"/>
      <c r="AC174" s="72"/>
      <c r="AD174" s="138"/>
      <c r="AE174" s="138"/>
      <c r="AF174" s="29"/>
      <c r="AG174" s="138"/>
      <c r="AH174" s="140"/>
      <c r="AI174" s="71"/>
      <c r="AJ174" s="71"/>
      <c r="AK174" s="139"/>
      <c r="AL174" s="139"/>
      <c r="AM174" s="72"/>
      <c r="AN174" s="72"/>
      <c r="AO174" s="72"/>
      <c r="AP174" s="139"/>
      <c r="AQ174" s="77"/>
      <c r="AR174" s="101"/>
      <c r="AS174" s="147"/>
      <c r="AT174" s="147"/>
      <c r="AU174" s="10"/>
      <c r="AV174" s="10"/>
    </row>
    <row r="175" spans="3:48" ht="17.25">
      <c r="C175" s="35"/>
      <c r="D175" s="11"/>
      <c r="E175" s="11"/>
      <c r="F175" s="11"/>
      <c r="G175" s="11"/>
      <c r="H175" s="11"/>
      <c r="I175" s="31"/>
      <c r="J175" s="31"/>
      <c r="K175" s="31"/>
      <c r="L175" s="31"/>
      <c r="M175" s="31"/>
      <c r="N175" s="31"/>
      <c r="O175" s="31"/>
      <c r="P175" s="31"/>
      <c r="Q175" s="31"/>
      <c r="R175" s="36"/>
      <c r="S175" s="31"/>
      <c r="T175" s="10"/>
      <c r="U175" s="10"/>
      <c r="V175" s="10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0"/>
      <c r="AI175" s="10"/>
      <c r="AJ175" s="11"/>
      <c r="AK175" s="10"/>
      <c r="AL175" s="37"/>
      <c r="AM175" s="10"/>
      <c r="AN175" s="11"/>
      <c r="AO175" s="11"/>
      <c r="AP175" s="11"/>
      <c r="AQ175" s="11"/>
      <c r="AR175" s="35"/>
      <c r="AS175" s="147"/>
      <c r="AT175" s="147"/>
      <c r="AU175" s="10"/>
      <c r="AV175" s="10"/>
    </row>
    <row r="176" spans="3:48" ht="15" customHeight="1" hidden="1">
      <c r="C176" s="26" t="s">
        <v>177</v>
      </c>
      <c r="D176" s="450">
        <v>38600</v>
      </c>
      <c r="E176" s="463"/>
      <c r="F176" s="464"/>
      <c r="G176" s="218">
        <v>38666</v>
      </c>
      <c r="H176" s="206">
        <v>38685</v>
      </c>
      <c r="I176" s="206">
        <v>38628</v>
      </c>
      <c r="J176" s="450">
        <f>D176</f>
        <v>38600</v>
      </c>
      <c r="K176" s="463"/>
      <c r="L176" s="464"/>
      <c r="M176" s="385">
        <v>38629</v>
      </c>
      <c r="N176" s="356"/>
      <c r="O176" s="356"/>
      <c r="P176" s="386"/>
      <c r="Q176" s="206">
        <v>38671</v>
      </c>
      <c r="R176" s="385">
        <v>38685</v>
      </c>
      <c r="S176" s="442"/>
      <c r="T176" s="442"/>
      <c r="U176" s="442"/>
      <c r="V176" s="385">
        <v>38678</v>
      </c>
      <c r="W176" s="384"/>
      <c r="X176" s="385">
        <v>38680</v>
      </c>
      <c r="Y176" s="356"/>
      <c r="Z176" s="356"/>
      <c r="AA176" s="386"/>
      <c r="AB176" s="385">
        <v>38670</v>
      </c>
      <c r="AC176" s="384"/>
      <c r="AD176" s="215">
        <v>38665</v>
      </c>
      <c r="AE176" s="205">
        <v>38658</v>
      </c>
      <c r="AF176" s="209" t="s">
        <v>196</v>
      </c>
      <c r="AG176" s="8" t="s">
        <v>336</v>
      </c>
      <c r="AH176" s="8" t="s">
        <v>336</v>
      </c>
      <c r="AI176" s="382" t="s">
        <v>198</v>
      </c>
      <c r="AJ176" s="383"/>
      <c r="AK176" s="218">
        <v>38667</v>
      </c>
      <c r="AL176" s="385">
        <v>38681</v>
      </c>
      <c r="AM176" s="386"/>
      <c r="AN176" s="207" t="s">
        <v>198</v>
      </c>
      <c r="AO176" s="206"/>
      <c r="AR176" s="224" t="s">
        <v>177</v>
      </c>
      <c r="AS176" s="147"/>
      <c r="AT176" s="147"/>
      <c r="AU176" s="10"/>
      <c r="AV176" s="10"/>
    </row>
    <row r="177" spans="3:48" ht="17.25" hidden="1">
      <c r="C177" s="26" t="s">
        <v>178</v>
      </c>
      <c r="D177" s="363" t="s">
        <v>259</v>
      </c>
      <c r="E177" s="442"/>
      <c r="F177" s="384"/>
      <c r="G177" s="207" t="s">
        <v>221</v>
      </c>
      <c r="H177" s="207" t="s">
        <v>398</v>
      </c>
      <c r="I177" s="207" t="s">
        <v>294</v>
      </c>
      <c r="J177" s="450" t="str">
        <f>D177</f>
        <v>17年4-6月期</v>
      </c>
      <c r="K177" s="463"/>
      <c r="L177" s="464"/>
      <c r="M177" s="382" t="s">
        <v>294</v>
      </c>
      <c r="N177" s="383"/>
      <c r="O177" s="383"/>
      <c r="P177" s="387"/>
      <c r="Q177" s="207" t="s">
        <v>395</v>
      </c>
      <c r="R177" s="382" t="s">
        <v>398</v>
      </c>
      <c r="S177" s="442"/>
      <c r="T177" s="442"/>
      <c r="U177" s="384"/>
      <c r="V177" s="382" t="s">
        <v>221</v>
      </c>
      <c r="W177" s="384"/>
      <c r="X177" s="382" t="s">
        <v>398</v>
      </c>
      <c r="Y177" s="383"/>
      <c r="Z177" s="383"/>
      <c r="AA177" s="387"/>
      <c r="AB177" s="363" t="s">
        <v>246</v>
      </c>
      <c r="AC177" s="384"/>
      <c r="AD177" s="236" t="s">
        <v>339</v>
      </c>
      <c r="AE177" s="236" t="s">
        <v>339</v>
      </c>
      <c r="AF177" s="11"/>
      <c r="AG177" s="8" t="s">
        <v>337</v>
      </c>
      <c r="AH177" s="8" t="s">
        <v>337</v>
      </c>
      <c r="AI177" s="8" t="s">
        <v>337</v>
      </c>
      <c r="AJ177" s="8" t="s">
        <v>337</v>
      </c>
      <c r="AK177" s="207" t="s">
        <v>246</v>
      </c>
      <c r="AL177" s="382" t="s">
        <v>222</v>
      </c>
      <c r="AM177" s="387"/>
      <c r="AN177" s="8" t="s">
        <v>337</v>
      </c>
      <c r="AO177" s="207" t="s">
        <v>316</v>
      </c>
      <c r="AR177" s="224" t="s">
        <v>178</v>
      </c>
      <c r="AS177" s="147"/>
      <c r="AT177" s="147"/>
      <c r="AU177" s="10"/>
      <c r="AV177" s="10"/>
    </row>
    <row r="178" spans="3:48" ht="17.25" hidden="1">
      <c r="C178" s="26" t="s">
        <v>179</v>
      </c>
      <c r="D178" s="450">
        <v>38691</v>
      </c>
      <c r="E178" s="463"/>
      <c r="F178" s="464"/>
      <c r="G178" s="218">
        <v>38694</v>
      </c>
      <c r="H178" s="206">
        <v>38699</v>
      </c>
      <c r="I178" s="207"/>
      <c r="J178" s="450">
        <f>D178</f>
        <v>38691</v>
      </c>
      <c r="K178" s="463"/>
      <c r="L178" s="464"/>
      <c r="M178" s="385">
        <v>38701</v>
      </c>
      <c r="N178" s="356"/>
      <c r="O178" s="356"/>
      <c r="P178" s="386"/>
      <c r="Q178" s="206" t="s">
        <v>325</v>
      </c>
      <c r="R178" s="385">
        <v>38699</v>
      </c>
      <c r="S178" s="442"/>
      <c r="T178" s="442"/>
      <c r="U178" s="442"/>
      <c r="V178" s="385">
        <v>38708</v>
      </c>
      <c r="W178" s="384"/>
      <c r="X178" s="382" t="s">
        <v>274</v>
      </c>
      <c r="Y178" s="383"/>
      <c r="Z178" s="383"/>
      <c r="AA178" s="387"/>
      <c r="AB178" s="385">
        <v>38698</v>
      </c>
      <c r="AC178" s="384"/>
      <c r="AD178" s="291"/>
      <c r="AE178" s="288"/>
      <c r="AF178" s="11"/>
      <c r="AG178" s="8" t="s">
        <v>338</v>
      </c>
      <c r="AH178" s="8" t="s">
        <v>338</v>
      </c>
      <c r="AI178" s="8" t="s">
        <v>338</v>
      </c>
      <c r="AJ178" s="8" t="s">
        <v>338</v>
      </c>
      <c r="AK178" s="218">
        <v>38698</v>
      </c>
      <c r="AL178" s="385"/>
      <c r="AM178" s="386"/>
      <c r="AN178" s="8" t="s">
        <v>338</v>
      </c>
      <c r="AO178" s="194" t="s">
        <v>202</v>
      </c>
      <c r="AR178" s="224" t="s">
        <v>179</v>
      </c>
      <c r="AS178" s="147"/>
      <c r="AT178" s="147"/>
      <c r="AU178" s="10"/>
      <c r="AV178" s="10"/>
    </row>
    <row r="179" spans="4:48" ht="17.25" hidden="1">
      <c r="D179" s="363" t="s">
        <v>207</v>
      </c>
      <c r="E179" s="442"/>
      <c r="F179" s="384"/>
      <c r="G179" s="207" t="s">
        <v>180</v>
      </c>
      <c r="H179" s="207" t="s">
        <v>208</v>
      </c>
      <c r="I179" s="207" t="s">
        <v>181</v>
      </c>
      <c r="J179" s="450" t="str">
        <f>D179</f>
        <v>財務省 法人企業統計</v>
      </c>
      <c r="K179" s="463"/>
      <c r="L179" s="464"/>
      <c r="M179" s="382" t="s">
        <v>181</v>
      </c>
      <c r="N179" s="442"/>
      <c r="O179" s="442"/>
      <c r="P179" s="384"/>
      <c r="Q179" s="210" t="s">
        <v>182</v>
      </c>
      <c r="R179" s="382" t="s">
        <v>185</v>
      </c>
      <c r="S179" s="442"/>
      <c r="T179" s="442"/>
      <c r="U179" s="442"/>
      <c r="V179" s="382" t="s">
        <v>183</v>
      </c>
      <c r="W179" s="384"/>
      <c r="X179" s="382" t="s">
        <v>184</v>
      </c>
      <c r="Y179" s="365"/>
      <c r="Z179" s="365"/>
      <c r="AA179" s="366"/>
      <c r="AB179" s="382" t="s">
        <v>271</v>
      </c>
      <c r="AC179" s="384"/>
      <c r="AD179" s="364" t="s">
        <v>234</v>
      </c>
      <c r="AE179" s="364"/>
      <c r="AI179" s="208" t="s">
        <v>200</v>
      </c>
      <c r="AJ179" s="208" t="s">
        <v>199</v>
      </c>
      <c r="AO179" s="194" t="s">
        <v>244</v>
      </c>
      <c r="AS179" s="147"/>
      <c r="AT179" s="147"/>
      <c r="AU179" s="10"/>
      <c r="AV179" s="10"/>
    </row>
    <row r="180" spans="8:48" ht="17.25" hidden="1">
      <c r="H180" s="208" t="s">
        <v>216</v>
      </c>
      <c r="I180" s="194" t="s">
        <v>206</v>
      </c>
      <c r="O180" s="205"/>
      <c r="P180" s="225"/>
      <c r="U180" s="10"/>
      <c r="V180" s="203" t="s">
        <v>245</v>
      </c>
      <c r="W180" s="10"/>
      <c r="X180" s="10"/>
      <c r="Y180" s="10"/>
      <c r="Z180" s="10"/>
      <c r="AA180" s="10"/>
      <c r="AB180" s="10" t="s">
        <v>272</v>
      </c>
      <c r="AE180" s="194" t="s">
        <v>270</v>
      </c>
      <c r="AG180" s="194" t="s">
        <v>203</v>
      </c>
      <c r="AH180" s="208" t="s">
        <v>197</v>
      </c>
      <c r="AI180" s="382" t="s">
        <v>201</v>
      </c>
      <c r="AJ180" s="387"/>
      <c r="AK180" s="207" t="s">
        <v>181</v>
      </c>
      <c r="AL180" s="382" t="s">
        <v>220</v>
      </c>
      <c r="AM180" s="387"/>
      <c r="AN180" s="194" t="s">
        <v>203</v>
      </c>
      <c r="AS180" s="147"/>
      <c r="AT180" s="147"/>
      <c r="AU180" s="10"/>
      <c r="AV180" s="10"/>
    </row>
    <row r="181" spans="4:48" ht="17.25" hidden="1">
      <c r="D181" s="26" t="s">
        <v>260</v>
      </c>
      <c r="E181" s="218">
        <v>38691</v>
      </c>
      <c r="G181" s="218"/>
      <c r="J181" s="26" t="str">
        <f>D181</f>
        <v>7-9期 </v>
      </c>
      <c r="K181" s="218">
        <v>38691</v>
      </c>
      <c r="O181" s="205">
        <v>38701</v>
      </c>
      <c r="P181" s="225" t="s">
        <v>239</v>
      </c>
      <c r="U181" s="10"/>
      <c r="V181" s="269" t="s">
        <v>399</v>
      </c>
      <c r="W181" s="10"/>
      <c r="X181" s="285" t="s">
        <v>332</v>
      </c>
      <c r="Y181" s="10"/>
      <c r="Z181" s="10"/>
      <c r="AA181" s="10"/>
      <c r="AB181" s="10" t="s">
        <v>273</v>
      </c>
      <c r="AD181" s="268" t="s">
        <v>313</v>
      </c>
      <c r="AE181" s="269" t="s">
        <v>314</v>
      </c>
      <c r="AJ181" s="4" t="s">
        <v>286</v>
      </c>
      <c r="AS181" s="147"/>
      <c r="AT181" s="147"/>
      <c r="AU181" s="10"/>
      <c r="AV181" s="10"/>
    </row>
    <row r="182" spans="4:48" ht="17.25" hidden="1">
      <c r="D182" s="26" t="s">
        <v>261</v>
      </c>
      <c r="E182" s="218">
        <v>38417</v>
      </c>
      <c r="G182" s="292" t="s">
        <v>345</v>
      </c>
      <c r="J182" s="26" t="str">
        <f>D182</f>
        <v>10-12期</v>
      </c>
      <c r="K182" s="218">
        <v>38417</v>
      </c>
      <c r="O182" s="218"/>
      <c r="U182" s="10"/>
      <c r="V182" s="220">
        <v>38678</v>
      </c>
      <c r="W182" s="10" t="s">
        <v>221</v>
      </c>
      <c r="X182" s="237">
        <v>38686</v>
      </c>
      <c r="Y182" s="10"/>
      <c r="Z182" s="10"/>
      <c r="AA182" s="10"/>
      <c r="AB182" s="268" t="s">
        <v>310</v>
      </c>
      <c r="AD182" s="194" t="s">
        <v>315</v>
      </c>
      <c r="AF182" s="31"/>
      <c r="AJ182" s="263" t="s">
        <v>287</v>
      </c>
      <c r="AK182" s="262" t="s">
        <v>290</v>
      </c>
      <c r="AL182" s="284" t="s">
        <v>328</v>
      </c>
      <c r="AS182" s="147"/>
      <c r="AT182" s="147"/>
      <c r="AU182" s="10"/>
      <c r="AV182" s="10"/>
    </row>
    <row r="183" spans="7:48" ht="17.25" hidden="1">
      <c r="G183" s="218"/>
      <c r="H183" s="298" t="s">
        <v>386</v>
      </c>
      <c r="I183" s="273" t="s">
        <v>319</v>
      </c>
      <c r="O183" s="218"/>
      <c r="U183" s="10"/>
      <c r="V183" s="220">
        <v>38708</v>
      </c>
      <c r="W183" s="10" t="s">
        <v>222</v>
      </c>
      <c r="X183" s="10"/>
      <c r="Y183" s="10"/>
      <c r="Z183" s="10"/>
      <c r="AA183" s="10"/>
      <c r="AB183" s="194" t="s">
        <v>311</v>
      </c>
      <c r="AC183" s="222"/>
      <c r="AF183" s="31"/>
      <c r="AJ183" s="4" t="s">
        <v>288</v>
      </c>
      <c r="AK183" s="218"/>
      <c r="AL183" s="194" t="s">
        <v>329</v>
      </c>
      <c r="AS183" s="147"/>
      <c r="AT183" s="147"/>
      <c r="AU183" s="10"/>
      <c r="AV183" s="10"/>
    </row>
    <row r="184" spans="7:48" ht="17.25" hidden="1">
      <c r="G184" s="218" t="s">
        <v>331</v>
      </c>
      <c r="H184" s="194" t="s">
        <v>299</v>
      </c>
      <c r="I184" s="194" t="s">
        <v>320</v>
      </c>
      <c r="U184" s="10"/>
      <c r="V184" s="41"/>
      <c r="W184" s="10"/>
      <c r="X184" s="10"/>
      <c r="Y184" s="10"/>
      <c r="Z184" s="10"/>
      <c r="AA184" s="10"/>
      <c r="AB184" s="220"/>
      <c r="AC184" s="223"/>
      <c r="AE184" s="220"/>
      <c r="AF184" s="223"/>
      <c r="AJ184" s="4" t="s">
        <v>289</v>
      </c>
      <c r="AK184" s="218"/>
      <c r="AL184" s="218"/>
      <c r="AS184" s="147"/>
      <c r="AT184" s="147"/>
      <c r="AU184" s="10"/>
      <c r="AV184" s="10"/>
    </row>
    <row r="185" spans="7:48" ht="17.25" hidden="1">
      <c r="G185" s="218" t="s">
        <v>330</v>
      </c>
      <c r="I185" s="4" t="s">
        <v>321</v>
      </c>
      <c r="U185" s="10"/>
      <c r="V185" s="41"/>
      <c r="W185" s="10"/>
      <c r="X185" s="10"/>
      <c r="Y185" s="10"/>
      <c r="Z185" s="10"/>
      <c r="AA185" s="10"/>
      <c r="AB185" s="220">
        <v>38670</v>
      </c>
      <c r="AC185" s="223" t="s">
        <v>246</v>
      </c>
      <c r="AD185" s="220">
        <v>38658</v>
      </c>
      <c r="AE185" s="223" t="s">
        <v>247</v>
      </c>
      <c r="AK185" s="218">
        <v>38698</v>
      </c>
      <c r="AL185" s="218"/>
      <c r="AS185" s="147"/>
      <c r="AT185" s="147"/>
      <c r="AU185" s="10"/>
      <c r="AV185" s="10"/>
    </row>
    <row r="186" spans="8:48" ht="17.25" hidden="1">
      <c r="H186" s="265"/>
      <c r="U186" s="10"/>
      <c r="V186" s="41"/>
      <c r="W186" s="10"/>
      <c r="X186" s="10"/>
      <c r="Y186" s="10"/>
      <c r="Z186" s="10"/>
      <c r="AA186" s="10"/>
      <c r="AB186" s="220">
        <v>38698</v>
      </c>
      <c r="AC186" s="223" t="s">
        <v>247</v>
      </c>
      <c r="AD186" s="220">
        <v>38688</v>
      </c>
      <c r="AE186" s="223" t="s">
        <v>248</v>
      </c>
      <c r="AL186" s="218">
        <v>38713</v>
      </c>
      <c r="AM186" s="4" t="s">
        <v>223</v>
      </c>
      <c r="AS186" s="147"/>
      <c r="AT186" s="147"/>
      <c r="AU186" s="10"/>
      <c r="AV186" s="10"/>
    </row>
    <row r="187" spans="8:48" ht="17.25" hidden="1">
      <c r="H187" s="265"/>
      <c r="U187" s="10"/>
      <c r="V187" s="41"/>
      <c r="W187" s="10"/>
      <c r="X187" s="10"/>
      <c r="Y187" s="10"/>
      <c r="Z187" s="10"/>
      <c r="AA187" s="10"/>
      <c r="AB187" s="220">
        <v>38368</v>
      </c>
      <c r="AC187" s="223" t="s">
        <v>390</v>
      </c>
      <c r="AD187" s="220">
        <v>38357</v>
      </c>
      <c r="AE187" s="223" t="s">
        <v>249</v>
      </c>
      <c r="AK187" s="194" t="s">
        <v>403</v>
      </c>
      <c r="AL187" s="218">
        <v>38379</v>
      </c>
      <c r="AM187" s="4" t="s">
        <v>224</v>
      </c>
      <c r="AS187" s="147"/>
      <c r="AT187" s="147"/>
      <c r="AU187" s="10"/>
      <c r="AV187" s="10"/>
    </row>
    <row r="188" spans="8:48" ht="17.25" hidden="1">
      <c r="H188" s="265" t="s">
        <v>300</v>
      </c>
      <c r="K188" s="147"/>
      <c r="U188" s="10"/>
      <c r="V188" s="41"/>
      <c r="W188" s="10"/>
      <c r="X188" s="10"/>
      <c r="Y188" s="10"/>
      <c r="Z188" s="10"/>
      <c r="AA188" s="10"/>
      <c r="AB188" s="220">
        <v>38396</v>
      </c>
      <c r="AC188" s="223" t="s">
        <v>249</v>
      </c>
      <c r="AD188" s="220">
        <v>38385</v>
      </c>
      <c r="AE188" s="223" t="s">
        <v>250</v>
      </c>
      <c r="AK188" s="353" t="s">
        <v>402</v>
      </c>
      <c r="AL188" s="218">
        <v>38414</v>
      </c>
      <c r="AM188" s="4" t="s">
        <v>225</v>
      </c>
      <c r="AS188" s="147"/>
      <c r="AT188" s="147"/>
      <c r="AU188" s="10"/>
      <c r="AV188" s="10"/>
    </row>
    <row r="189" spans="8:48" ht="17.25" hidden="1">
      <c r="H189" s="265" t="s">
        <v>301</v>
      </c>
      <c r="K189" s="147"/>
      <c r="U189" s="10"/>
      <c r="V189" s="41"/>
      <c r="W189" s="10"/>
      <c r="X189" s="10"/>
      <c r="Y189" s="10"/>
      <c r="Z189" s="10"/>
      <c r="AA189" s="10"/>
      <c r="AB189" s="220">
        <v>38424</v>
      </c>
      <c r="AC189" s="223" t="s">
        <v>250</v>
      </c>
      <c r="AD189" s="220">
        <v>38413</v>
      </c>
      <c r="AL189" s="218">
        <v>38442</v>
      </c>
      <c r="AM189" s="4" t="s">
        <v>226</v>
      </c>
      <c r="AS189" s="147"/>
      <c r="AT189" s="147"/>
      <c r="AU189" s="10"/>
      <c r="AV189" s="10"/>
    </row>
    <row r="190" spans="8:48" ht="21" hidden="1">
      <c r="H190" s="265" t="s">
        <v>302</v>
      </c>
      <c r="K190" s="147"/>
      <c r="U190" s="10"/>
      <c r="V190" s="41"/>
      <c r="W190" s="10"/>
      <c r="X190" s="10"/>
      <c r="Y190" s="10"/>
      <c r="Z190" s="10"/>
      <c r="AA190" s="10"/>
      <c r="AB190" s="220"/>
      <c r="AC190" s="223"/>
      <c r="AF190" s="260"/>
      <c r="AS190" s="147"/>
      <c r="AT190" s="147"/>
      <c r="AU190" s="10"/>
      <c r="AV190" s="117"/>
    </row>
    <row r="191" spans="8:48" ht="21" hidden="1">
      <c r="H191" s="266" t="s">
        <v>303</v>
      </c>
      <c r="K191" s="147"/>
      <c r="U191" s="10"/>
      <c r="V191" s="42"/>
      <c r="W191" s="10"/>
      <c r="X191" s="10"/>
      <c r="Y191" s="10"/>
      <c r="Z191" s="10"/>
      <c r="AA191" s="10"/>
      <c r="AB191" s="193" t="s">
        <v>312</v>
      </c>
      <c r="AF191" s="260"/>
      <c r="AS191" s="147"/>
      <c r="AT191" s="147"/>
      <c r="AU191" s="10"/>
      <c r="AV191" s="117"/>
    </row>
    <row r="192" spans="8:48" ht="21" hidden="1">
      <c r="H192" s="266" t="s">
        <v>304</v>
      </c>
      <c r="I192"/>
      <c r="J192"/>
      <c r="K192" s="147"/>
      <c r="U192" s="10"/>
      <c r="V192" s="42"/>
      <c r="W192" s="10"/>
      <c r="X192" s="10"/>
      <c r="Y192" s="10"/>
      <c r="Z192" s="10"/>
      <c r="AA192" s="10"/>
      <c r="AB192" s="10"/>
      <c r="AF192" s="261"/>
      <c r="AS192" s="147"/>
      <c r="AT192" s="147"/>
      <c r="AU192" s="10"/>
      <c r="AV192" s="117"/>
    </row>
    <row r="193" spans="8:48" ht="21" hidden="1">
      <c r="H193" s="266" t="s">
        <v>305</v>
      </c>
      <c r="I193" s="267"/>
      <c r="U193" s="10"/>
      <c r="V193" s="42"/>
      <c r="W193" s="10"/>
      <c r="X193" s="10"/>
      <c r="Y193" s="10"/>
      <c r="Z193" s="10"/>
      <c r="AA193" s="10"/>
      <c r="AB193" s="292" t="s">
        <v>389</v>
      </c>
      <c r="AS193" s="147"/>
      <c r="AT193" s="147"/>
      <c r="AU193" s="10"/>
      <c r="AV193" s="117"/>
    </row>
    <row r="194" spans="8:48" ht="21">
      <c r="H194" s="266" t="s">
        <v>306</v>
      </c>
      <c r="I194" s="267"/>
      <c r="U194" s="10"/>
      <c r="V194" s="42"/>
      <c r="W194" s="10"/>
      <c r="X194" s="10"/>
      <c r="Y194" s="10"/>
      <c r="Z194" s="10"/>
      <c r="AA194" s="10"/>
      <c r="AB194" s="10"/>
      <c r="AS194" s="147"/>
      <c r="AT194" s="147"/>
      <c r="AU194" s="10"/>
      <c r="AV194" s="117"/>
    </row>
    <row r="195" spans="8:48" ht="21">
      <c r="H195" s="266" t="s">
        <v>307</v>
      </c>
      <c r="U195" s="10"/>
      <c r="V195" s="42"/>
      <c r="W195" s="10"/>
      <c r="X195" s="10"/>
      <c r="Y195" s="10"/>
      <c r="Z195" s="10"/>
      <c r="AA195" s="10"/>
      <c r="AB195" s="10"/>
      <c r="AS195" s="147"/>
      <c r="AT195" s="147"/>
      <c r="AU195" s="10"/>
      <c r="AV195" s="117"/>
    </row>
    <row r="196" spans="8:48" ht="21">
      <c r="H196" s="266" t="s">
        <v>308</v>
      </c>
      <c r="U196" s="10"/>
      <c r="V196" s="42"/>
      <c r="W196" s="10"/>
      <c r="X196" s="10"/>
      <c r="Y196" s="10"/>
      <c r="Z196" s="10"/>
      <c r="AA196" s="10"/>
      <c r="AB196" s="10"/>
      <c r="AS196" s="147"/>
      <c r="AT196" s="147"/>
      <c r="AU196" s="10"/>
      <c r="AV196" s="117"/>
    </row>
    <row r="197" spans="8:48" ht="21">
      <c r="H197" s="266" t="s">
        <v>309</v>
      </c>
      <c r="U197" s="10"/>
      <c r="V197" s="42"/>
      <c r="W197" s="10"/>
      <c r="X197" s="10"/>
      <c r="Y197" s="10"/>
      <c r="Z197" s="10"/>
      <c r="AA197" s="10"/>
      <c r="AB197" s="10"/>
      <c r="AS197" s="147"/>
      <c r="AT197" s="147"/>
      <c r="AU197" s="10"/>
      <c r="AV197" s="117"/>
    </row>
    <row r="198" spans="21:48" ht="21">
      <c r="U198" s="10"/>
      <c r="V198" s="42"/>
      <c r="W198" s="10"/>
      <c r="X198" s="10"/>
      <c r="Y198" s="10"/>
      <c r="Z198" s="10"/>
      <c r="AA198" s="10"/>
      <c r="AB198" s="10"/>
      <c r="AS198" s="147"/>
      <c r="AT198" s="147"/>
      <c r="AU198" s="10"/>
      <c r="AV198" s="117"/>
    </row>
    <row r="199" spans="21:48" ht="21">
      <c r="U199" s="10"/>
      <c r="V199" s="42"/>
      <c r="W199" s="10"/>
      <c r="X199" s="10"/>
      <c r="Y199" s="10"/>
      <c r="Z199" s="10"/>
      <c r="AA199" s="10"/>
      <c r="AB199" s="10"/>
      <c r="AS199" s="147"/>
      <c r="AT199" s="147"/>
      <c r="AU199" s="10"/>
      <c r="AV199" s="117"/>
    </row>
    <row r="200" spans="21:48" ht="21">
      <c r="U200" s="10"/>
      <c r="V200" s="42"/>
      <c r="W200" s="10"/>
      <c r="X200" s="10"/>
      <c r="Y200" s="10"/>
      <c r="Z200" s="10"/>
      <c r="AA200" s="10"/>
      <c r="AB200" s="10"/>
      <c r="AS200" s="147"/>
      <c r="AT200" s="147"/>
      <c r="AU200" s="10"/>
      <c r="AV200" s="117"/>
    </row>
    <row r="201" spans="21:48" ht="21">
      <c r="U201" s="10"/>
      <c r="V201" s="42"/>
      <c r="W201" s="10"/>
      <c r="X201" s="10"/>
      <c r="Y201" s="10"/>
      <c r="Z201" s="10"/>
      <c r="AA201" s="10"/>
      <c r="AB201" s="10"/>
      <c r="AS201" s="147"/>
      <c r="AT201" s="147"/>
      <c r="AU201" s="10"/>
      <c r="AV201" s="117"/>
    </row>
    <row r="202" spans="21:48" ht="21">
      <c r="U202" s="10"/>
      <c r="V202" s="42"/>
      <c r="W202" s="10"/>
      <c r="X202" s="10"/>
      <c r="Y202" s="10"/>
      <c r="Z202" s="10"/>
      <c r="AA202" s="10"/>
      <c r="AB202" s="10"/>
      <c r="AS202" s="147"/>
      <c r="AT202" s="147"/>
      <c r="AU202" s="10"/>
      <c r="AV202" s="117"/>
    </row>
    <row r="203" spans="21:48" ht="21">
      <c r="U203" s="10"/>
      <c r="V203" s="42"/>
      <c r="W203" s="10"/>
      <c r="X203" s="10"/>
      <c r="Y203" s="10"/>
      <c r="Z203" s="10"/>
      <c r="AA203" s="10"/>
      <c r="AB203" s="10"/>
      <c r="AS203" s="147"/>
      <c r="AT203" s="147"/>
      <c r="AU203" s="10"/>
      <c r="AV203" s="117"/>
    </row>
    <row r="204" spans="21:48" ht="17.25">
      <c r="U204" s="10"/>
      <c r="V204" s="42"/>
      <c r="W204" s="10"/>
      <c r="X204" s="10"/>
      <c r="Y204" s="10"/>
      <c r="Z204" s="10"/>
      <c r="AA204" s="10"/>
      <c r="AB204" s="10"/>
      <c r="AS204" s="10"/>
      <c r="AT204" s="10"/>
      <c r="AU204" s="10"/>
      <c r="AV204" s="10"/>
    </row>
    <row r="205" spans="21:28" ht="17.25">
      <c r="U205" s="10"/>
      <c r="V205" s="42"/>
      <c r="W205" s="10"/>
      <c r="X205" s="10"/>
      <c r="Y205" s="10"/>
      <c r="Z205" s="10"/>
      <c r="AA205" s="10"/>
      <c r="AB205" s="10"/>
    </row>
    <row r="206" spans="21:28" ht="17.25">
      <c r="U206" s="10"/>
      <c r="V206" s="42"/>
      <c r="W206" s="10"/>
      <c r="X206" s="10"/>
      <c r="Y206" s="10"/>
      <c r="Z206" s="10"/>
      <c r="AA206" s="10"/>
      <c r="AB206" s="10"/>
    </row>
    <row r="207" spans="21:28" ht="17.25">
      <c r="U207" s="10"/>
      <c r="V207" s="42"/>
      <c r="W207" s="10"/>
      <c r="X207" s="10"/>
      <c r="Y207" s="10"/>
      <c r="Z207" s="10"/>
      <c r="AA207" s="10"/>
      <c r="AB207" s="10"/>
    </row>
    <row r="208" spans="21:28" ht="17.25">
      <c r="U208" s="10"/>
      <c r="V208" s="42"/>
      <c r="W208" s="10"/>
      <c r="X208" s="10"/>
      <c r="Y208" s="10"/>
      <c r="Z208" s="10"/>
      <c r="AA208" s="10"/>
      <c r="AB208" s="10"/>
    </row>
    <row r="209" spans="21:28" ht="17.25">
      <c r="U209" s="10"/>
      <c r="V209" s="42"/>
      <c r="W209" s="10"/>
      <c r="X209" s="10"/>
      <c r="Y209" s="10"/>
      <c r="Z209" s="10"/>
      <c r="AA209" s="10"/>
      <c r="AB209" s="10"/>
    </row>
    <row r="210" spans="21:28" ht="17.25">
      <c r="U210" s="10"/>
      <c r="V210" s="42"/>
      <c r="W210" s="10"/>
      <c r="X210" s="10"/>
      <c r="Y210" s="10"/>
      <c r="Z210" s="10"/>
      <c r="AA210" s="10"/>
      <c r="AB210" s="10"/>
    </row>
    <row r="211" spans="21:28" ht="17.25">
      <c r="U211" s="10"/>
      <c r="V211" s="42"/>
      <c r="W211" s="10"/>
      <c r="X211" s="10"/>
      <c r="Y211" s="10"/>
      <c r="Z211" s="10"/>
      <c r="AA211" s="10"/>
      <c r="AB211" s="10"/>
    </row>
    <row r="212" spans="21:28" ht="17.25">
      <c r="U212" s="10"/>
      <c r="V212" s="42"/>
      <c r="W212" s="10"/>
      <c r="X212" s="10"/>
      <c r="Y212" s="10"/>
      <c r="Z212" s="10"/>
      <c r="AA212" s="10"/>
      <c r="AB212" s="10"/>
    </row>
    <row r="213" spans="21:28" ht="17.25">
      <c r="U213" s="10"/>
      <c r="V213" s="42"/>
      <c r="W213" s="10"/>
      <c r="X213" s="10"/>
      <c r="Y213" s="10"/>
      <c r="Z213" s="10"/>
      <c r="AA213" s="10"/>
      <c r="AB213" s="10"/>
    </row>
    <row r="214" spans="21:28" ht="17.25">
      <c r="U214" s="10"/>
      <c r="V214" s="42"/>
      <c r="W214" s="10"/>
      <c r="X214" s="10"/>
      <c r="Y214" s="10"/>
      <c r="Z214" s="10"/>
      <c r="AA214" s="10"/>
      <c r="AB214" s="10"/>
    </row>
    <row r="215" spans="21:28" ht="17.25">
      <c r="U215" s="10"/>
      <c r="V215" s="42"/>
      <c r="W215" s="10"/>
      <c r="X215" s="10"/>
      <c r="Y215" s="10"/>
      <c r="Z215" s="10"/>
      <c r="AA215" s="10"/>
      <c r="AB215" s="10"/>
    </row>
    <row r="216" spans="21:28" ht="17.25">
      <c r="U216" s="10"/>
      <c r="V216" s="42"/>
      <c r="W216" s="10"/>
      <c r="X216" s="10"/>
      <c r="Y216" s="10"/>
      <c r="Z216" s="10"/>
      <c r="AA216" s="10"/>
      <c r="AB216" s="10"/>
    </row>
    <row r="217" spans="21:28" ht="17.25">
      <c r="U217" s="10"/>
      <c r="V217" s="10"/>
      <c r="W217" s="10"/>
      <c r="X217" s="10"/>
      <c r="Y217" s="10"/>
      <c r="Z217" s="10"/>
      <c r="AA217" s="10"/>
      <c r="AB217" s="10"/>
    </row>
  </sheetData>
  <mergeCells count="207">
    <mergeCell ref="AQ100:AQ101"/>
    <mergeCell ref="AM100:AM101"/>
    <mergeCell ref="AO14:AP14"/>
    <mergeCell ref="AO15:AP15"/>
    <mergeCell ref="AO17:AP17"/>
    <mergeCell ref="AO16:AP16"/>
    <mergeCell ref="AO100:AO101"/>
    <mergeCell ref="AP100:AP101"/>
    <mergeCell ref="AN100:AN101"/>
    <mergeCell ref="AP97:AP99"/>
    <mergeCell ref="AF21:AF22"/>
    <mergeCell ref="AN97:AN99"/>
    <mergeCell ref="AO97:AO99"/>
    <mergeCell ref="AM23:AM24"/>
    <mergeCell ref="AH97:AH99"/>
    <mergeCell ref="AI98:AI99"/>
    <mergeCell ref="AJ98:AJ99"/>
    <mergeCell ref="AI97:AJ97"/>
    <mergeCell ref="AI21:AI22"/>
    <mergeCell ref="AK23:AK24"/>
    <mergeCell ref="AF100:AF101"/>
    <mergeCell ref="AB23:AB24"/>
    <mergeCell ref="AB97:AC99"/>
    <mergeCell ref="AC100:AC101"/>
    <mergeCell ref="AE23:AE24"/>
    <mergeCell ref="M179:P179"/>
    <mergeCell ref="R178:U178"/>
    <mergeCell ref="R176:U176"/>
    <mergeCell ref="R179:U179"/>
    <mergeCell ref="M176:P176"/>
    <mergeCell ref="R177:U177"/>
    <mergeCell ref="M178:P178"/>
    <mergeCell ref="M177:P177"/>
    <mergeCell ref="D177:F177"/>
    <mergeCell ref="D178:F178"/>
    <mergeCell ref="D179:F179"/>
    <mergeCell ref="J176:L176"/>
    <mergeCell ref="J177:L177"/>
    <mergeCell ref="J178:L178"/>
    <mergeCell ref="J179:L179"/>
    <mergeCell ref="D176:F176"/>
    <mergeCell ref="D100:D101"/>
    <mergeCell ref="I100:I101"/>
    <mergeCell ref="N100:N101"/>
    <mergeCell ref="M100:M101"/>
    <mergeCell ref="G100:G101"/>
    <mergeCell ref="J100:J101"/>
    <mergeCell ref="F100:F101"/>
    <mergeCell ref="H100:H101"/>
    <mergeCell ref="L100:L101"/>
    <mergeCell ref="E100:E101"/>
    <mergeCell ref="R17:S17"/>
    <mergeCell ref="Q20:Q22"/>
    <mergeCell ref="R20:S22"/>
    <mergeCell ref="R15:S15"/>
    <mergeCell ref="L20:M22"/>
    <mergeCell ref="X16:Y16"/>
    <mergeCell ref="V13:W13"/>
    <mergeCell ref="X15:Y15"/>
    <mergeCell ref="V17:W17"/>
    <mergeCell ref="R13:S13"/>
    <mergeCell ref="R16:S16"/>
    <mergeCell ref="N20:N22"/>
    <mergeCell ref="O20:P22"/>
    <mergeCell ref="R14:S14"/>
    <mergeCell ref="O100:O101"/>
    <mergeCell ref="P100:P101"/>
    <mergeCell ref="V100:V101"/>
    <mergeCell ref="Q100:Q101"/>
    <mergeCell ref="U100:U101"/>
    <mergeCell ref="R100:R101"/>
    <mergeCell ref="AL23:AL24"/>
    <mergeCell ref="AM97:AM99"/>
    <mergeCell ref="AL97:AL99"/>
    <mergeCell ref="AK97:AK99"/>
    <mergeCell ref="AJ23:AJ24"/>
    <mergeCell ref="AF23:AF24"/>
    <mergeCell ref="AH23:AH24"/>
    <mergeCell ref="V20:W22"/>
    <mergeCell ref="AD20:AD22"/>
    <mergeCell ref="AA20:AA22"/>
    <mergeCell ref="AH21:AH22"/>
    <mergeCell ref="Z20:Z22"/>
    <mergeCell ref="X20:Y22"/>
    <mergeCell ref="AG20:AG22"/>
    <mergeCell ref="X13:Y13"/>
    <mergeCell ref="X14:Y14"/>
    <mergeCell ref="V23:V24"/>
    <mergeCell ref="U18:V18"/>
    <mergeCell ref="X17:Y17"/>
    <mergeCell ref="AE21:AE22"/>
    <mergeCell ref="U20:U22"/>
    <mergeCell ref="T23:T24"/>
    <mergeCell ref="U23:U24"/>
    <mergeCell ref="Y23:Y24"/>
    <mergeCell ref="W23:W24"/>
    <mergeCell ref="T20:T22"/>
    <mergeCell ref="AC20:AC22"/>
    <mergeCell ref="AB20:AB22"/>
    <mergeCell ref="AO13:AQ13"/>
    <mergeCell ref="AM15:AN15"/>
    <mergeCell ref="AO19:AP19"/>
    <mergeCell ref="AM16:AN16"/>
    <mergeCell ref="AM13:AN13"/>
    <mergeCell ref="AM14:AN14"/>
    <mergeCell ref="AP18:AQ18"/>
    <mergeCell ref="M98:N98"/>
    <mergeCell ref="O98:P98"/>
    <mergeCell ref="P23:P24"/>
    <mergeCell ref="Q23:Q24"/>
    <mergeCell ref="M97:P97"/>
    <mergeCell ref="Q97:Q99"/>
    <mergeCell ref="O23:O24"/>
    <mergeCell ref="V97:V99"/>
    <mergeCell ref="W97:W99"/>
    <mergeCell ref="X23:X24"/>
    <mergeCell ref="S23:S24"/>
    <mergeCell ref="R97:S99"/>
    <mergeCell ref="T97:U99"/>
    <mergeCell ref="R23:R24"/>
    <mergeCell ref="E98:E99"/>
    <mergeCell ref="F98:F99"/>
    <mergeCell ref="D98:D99"/>
    <mergeCell ref="I97:I99"/>
    <mergeCell ref="H97:H99"/>
    <mergeCell ref="G97:G99"/>
    <mergeCell ref="D97:F97"/>
    <mergeCell ref="D23:D24"/>
    <mergeCell ref="D20:E22"/>
    <mergeCell ref="F20:G22"/>
    <mergeCell ref="J20:K22"/>
    <mergeCell ref="K23:K24"/>
    <mergeCell ref="E23:E24"/>
    <mergeCell ref="F23:F24"/>
    <mergeCell ref="G23:G24"/>
    <mergeCell ref="J23:J24"/>
    <mergeCell ref="H20:I22"/>
    <mergeCell ref="H23:H24"/>
    <mergeCell ref="I23:I24"/>
    <mergeCell ref="N23:N24"/>
    <mergeCell ref="L23:L24"/>
    <mergeCell ref="M23:M24"/>
    <mergeCell ref="AQ97:AQ99"/>
    <mergeCell ref="AH100:AH101"/>
    <mergeCell ref="X100:X101"/>
    <mergeCell ref="AA100:AA101"/>
    <mergeCell ref="Z97:AA99"/>
    <mergeCell ref="AG100:AG101"/>
    <mergeCell ref="AD100:AD101"/>
    <mergeCell ref="AB100:AB101"/>
    <mergeCell ref="Z100:Z101"/>
    <mergeCell ref="Y100:Y101"/>
    <mergeCell ref="AM20:AM22"/>
    <mergeCell ref="AK20:AK22"/>
    <mergeCell ref="AL20:AL22"/>
    <mergeCell ref="AJ20:AJ22"/>
    <mergeCell ref="AQ20:AQ22"/>
    <mergeCell ref="AN20:AN22"/>
    <mergeCell ref="AQ23:AQ24"/>
    <mergeCell ref="AN23:AN24"/>
    <mergeCell ref="AP23:AP24"/>
    <mergeCell ref="AO20:AP22"/>
    <mergeCell ref="AO23:AO24"/>
    <mergeCell ref="AI100:AI101"/>
    <mergeCell ref="J97:L97"/>
    <mergeCell ref="J98:J99"/>
    <mergeCell ref="K100:K101"/>
    <mergeCell ref="K98:K99"/>
    <mergeCell ref="L98:L99"/>
    <mergeCell ref="S100:S101"/>
    <mergeCell ref="T100:T101"/>
    <mergeCell ref="W100:W101"/>
    <mergeCell ref="X97:Y99"/>
    <mergeCell ref="V178:W178"/>
    <mergeCell ref="X178:AA178"/>
    <mergeCell ref="V176:W176"/>
    <mergeCell ref="X176:AA176"/>
    <mergeCell ref="AL180:AM180"/>
    <mergeCell ref="AB178:AC178"/>
    <mergeCell ref="AB177:AC177"/>
    <mergeCell ref="V179:W179"/>
    <mergeCell ref="AD179:AE179"/>
    <mergeCell ref="AI180:AJ180"/>
    <mergeCell ref="X177:AA177"/>
    <mergeCell ref="AL178:AM178"/>
    <mergeCell ref="X179:AA179"/>
    <mergeCell ref="V177:W177"/>
    <mergeCell ref="AI176:AJ176"/>
    <mergeCell ref="AB179:AC179"/>
    <mergeCell ref="AJ100:AJ101"/>
    <mergeCell ref="AL176:AM176"/>
    <mergeCell ref="AL177:AM177"/>
    <mergeCell ref="AB176:AC176"/>
    <mergeCell ref="AF165:AF171"/>
    <mergeCell ref="AE100:AE101"/>
    <mergeCell ref="AL100:AL101"/>
    <mergeCell ref="AK100:AK101"/>
    <mergeCell ref="AI23:AI24"/>
    <mergeCell ref="Z23:Z24"/>
    <mergeCell ref="AG97:AG99"/>
    <mergeCell ref="AC23:AC24"/>
    <mergeCell ref="AE97:AE99"/>
    <mergeCell ref="AF97:AF99"/>
    <mergeCell ref="AD23:AD24"/>
    <mergeCell ref="AD97:AD99"/>
    <mergeCell ref="AG23:AG24"/>
    <mergeCell ref="AA23:AA24"/>
  </mergeCells>
  <hyperlinks>
    <hyperlink ref="AQ12" r:id="rId1" display="http://www.mlit.go.jp/toukeijouhou/chojou/ex/2005sougtsuki.xls"/>
    <hyperlink ref="AJ182" r:id="rId2" display="ユーロ相場(月末)"/>
    <hyperlink ref="AK182" r:id="rId3" display="企業物価指数"/>
    <hyperlink ref="AB182" r:id="rId4" display="http://www.mof.go.jp/bpoffice/bpdata/pdf/bp0508.pdf"/>
    <hyperlink ref="AD181" r:id="rId5" display="http://www.boj.or.jp/stat/money/ms0509.htm"/>
    <hyperlink ref="AE181" r:id="rId6" display="http://www.boj.or.jp/stat/boj/base0509.htm"/>
    <hyperlink ref="AB12" r:id="rId7" display="http://www.esri.cao.go.jp/jp/stat/shouhi/0509shouhi.html"/>
    <hyperlink ref="V181" r:id="rId8" display="第３次産業活動指数（○月分）"/>
    <hyperlink ref="I183" r:id="rId9" display="http://www.boj.or.jp/stat/tk/tk.htm#0102"/>
    <hyperlink ref="AB10" r:id="rId10" display="http://www.esri.cao.go.jp/jp/stat/shouhi/0509shouhi8.xls"/>
    <hyperlink ref="AL182" r:id="rId11" display="http://www.stat.go.jp/data/cpi/2005mm/zuhyou/a007.xls"/>
    <hyperlink ref="X181" r:id="rId12" display="財務省HP(貿易統計)"/>
    <hyperlink ref="R12" r:id="rId13" display="長期系列（最下行が最新）"/>
    <hyperlink ref="G182" r:id="rId14" display="機械受注"/>
    <hyperlink ref="D17" r:id="rId15" display="実質季節調整系列(B列を見る)"/>
    <hyperlink ref="H183" r:id="rId16" display="http://www.meti.go.jp/statistics/downloadfiles/h2a2809j.pdf"/>
    <hyperlink ref="AB193" r:id="rId17" display="四半期はコチラ。(｢050406｣を知りたい年、四半期に変える)"/>
    <hyperlink ref="AH7" r:id="rId18" display="最新月の結果（概要）"/>
    <hyperlink ref="AO12" r:id="rId19" display="http://www.mlit.go.jp/toukeijouhou/chojou/kencha.htm"/>
    <hyperlink ref="AK188" r:id="rId20" display="O:\DOMS移行用フォルダ\経済分析指標\月例経済報告\平成１７年度\9分析ﾈﾀ\物価\国内企業物価計算.xls"/>
  </hyperlinks>
  <printOptions horizontalCentered="1" verticalCentered="1"/>
  <pageMargins left="0.1968503937007874" right="0.1968503937007874" top="0.1968503937007874" bottom="0.1968503937007874" header="0.2755905511811024" footer="0.11811023622047245"/>
  <pageSetup horizontalDpi="600" verticalDpi="600" orientation="landscape" paperSize="8" scale="3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2005-11-28T10:35:57Z</cp:lastPrinted>
  <dcterms:created xsi:type="dcterms:W3CDTF">2001-01-21T18:43:26Z</dcterms:created>
  <dcterms:modified xsi:type="dcterms:W3CDTF">2005-11-29T04:52:38Z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