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875" windowHeight="5175" activeTab="0"/>
  </bookViews>
  <sheets>
    <sheet name="指標" sheetId="1" r:id="rId1"/>
  </sheets>
  <definedNames/>
  <calcPr fullCalcOnLoad="1"/>
</workbook>
</file>

<file path=xl/comments1.xml><?xml version="1.0" encoding="utf-8"?>
<comments xmlns="http://schemas.openxmlformats.org/spreadsheetml/2006/main">
  <authors>
    <author>産政局 調査課 河西 剛(74503)</author>
  </authors>
  <commentList>
    <comment ref="AF120" authorId="0">
      <text>
        <r>
          <rPr>
            <b/>
            <sz val="9"/>
            <rFont val="ＭＳ Ｐゴシック"/>
            <family val="3"/>
          </rPr>
          <t>産政局 調査課 河西 剛(74503):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<sst xmlns="http://schemas.openxmlformats.org/spreadsheetml/2006/main" count="1867" uniqueCount="314">
  <si>
    <t>経済産業政策局調査課</t>
  </si>
  <si>
    <t>現在</t>
  </si>
  <si>
    <t>国民経済計算（ＳＮＡ）</t>
  </si>
  <si>
    <t>景気動向</t>
  </si>
  <si>
    <t>個人消費</t>
  </si>
  <si>
    <t>マインド</t>
  </si>
  <si>
    <t>雇用・賃金</t>
  </si>
  <si>
    <t>民間住宅投資</t>
  </si>
  <si>
    <t>公共投資</t>
  </si>
  <si>
    <t>倒産件数</t>
  </si>
  <si>
    <t>実質
ＧＤＰ</t>
  </si>
  <si>
    <t>民間最終
消費支出(実質)</t>
  </si>
  <si>
    <t>民間住宅
(実質)</t>
  </si>
  <si>
    <t>民間企業設備
(実質)</t>
  </si>
  <si>
    <t>公的固定資本形成
(実質)</t>
  </si>
  <si>
    <r>
      <t xml:space="preserve">純輸出
</t>
    </r>
    <r>
      <rPr>
        <sz val="15"/>
        <rFont val="ＭＳ ゴシック"/>
        <family val="3"/>
      </rPr>
      <t xml:space="preserve">(寄与度)
</t>
    </r>
    <r>
      <rPr>
        <sz val="14"/>
        <rFont val="ＭＳ ゴシック"/>
        <family val="3"/>
      </rPr>
      <t>(実質)</t>
    </r>
  </si>
  <si>
    <t>名目
ＧＤＰ</t>
  </si>
  <si>
    <t>ＧＤＰ
ﾃﾞﾌﾚｰﾀ</t>
  </si>
  <si>
    <r>
      <t xml:space="preserve">景気動向指数
</t>
    </r>
    <r>
      <rPr>
        <sz val="14"/>
        <rFont val="ＭＳ ゴシック"/>
        <family val="3"/>
      </rPr>
      <t>(P)=速報</t>
    </r>
  </si>
  <si>
    <t>実質家計
消費支出
全世帯</t>
  </si>
  <si>
    <r>
      <t xml:space="preserve">小売販売額
</t>
    </r>
    <r>
      <rPr>
        <sz val="10"/>
        <rFont val="ＭＳ ゴシック"/>
        <family val="3"/>
      </rPr>
      <t>(商業販売統計)</t>
    </r>
  </si>
  <si>
    <t>全国百貨店販売額
(百貨店協会)</t>
  </si>
  <si>
    <t>チェーンストア販売額
(チェーンストア協会)</t>
  </si>
  <si>
    <t>新車新規
登録･届出
台数</t>
  </si>
  <si>
    <r>
      <t>消費者
態度指数</t>
    </r>
    <r>
      <rPr>
        <sz val="14"/>
        <rFont val="ＭＳ ゴシック"/>
        <family val="3"/>
      </rPr>
      <t xml:space="preserve">
(一般世帯)</t>
    </r>
  </si>
  <si>
    <t>景気
ｳｫｯﾁｬｰ</t>
  </si>
  <si>
    <t>完全失業率</t>
  </si>
  <si>
    <t>若年失業率(15～24歳)</t>
  </si>
  <si>
    <t>失業者数</t>
  </si>
  <si>
    <t>雇用者数</t>
  </si>
  <si>
    <t>有効
求人
倍率</t>
  </si>
  <si>
    <t>1人当たり
現金給与
総額</t>
  </si>
  <si>
    <t>所定外
労働時間
(5人以上)</t>
  </si>
  <si>
    <t>新設住宅
着工戸数</t>
  </si>
  <si>
    <t>建設総合統計
(出来高ベース、
全国、公共)</t>
  </si>
  <si>
    <t>倒産件数
(東京商工
ﾘｻｰﾁ)</t>
  </si>
  <si>
    <t>全体</t>
  </si>
  <si>
    <t>(男)</t>
  </si>
  <si>
    <t>(女)</t>
  </si>
  <si>
    <t>金額　　　　（兆円）</t>
  </si>
  <si>
    <t>季調済
前期比</t>
  </si>
  <si>
    <t>前年
同期比</t>
  </si>
  <si>
    <t>先行指数
（ＤＩ）</t>
  </si>
  <si>
    <t>一致指数
（ＤＩ）</t>
  </si>
  <si>
    <r>
      <t xml:space="preserve">前年同期比
</t>
    </r>
    <r>
      <rPr>
        <sz val="11"/>
        <rFont val="ＭＳ ゴシック"/>
        <family val="3"/>
      </rPr>
      <t>(店舗調整前)</t>
    </r>
  </si>
  <si>
    <r>
      <t xml:space="preserve">前年同期比
</t>
    </r>
    <r>
      <rPr>
        <sz val="11"/>
        <rFont val="ＭＳ ゴシック"/>
        <family val="3"/>
      </rPr>
      <t>(店舗調整後)</t>
    </r>
  </si>
  <si>
    <t>四半期は
季調値。
月は
原数値％</t>
  </si>
  <si>
    <t>現状判断
ＤＩ</t>
  </si>
  <si>
    <t>季調値
水準</t>
  </si>
  <si>
    <t>原数値
実数％</t>
  </si>
  <si>
    <t>季調値
万人</t>
  </si>
  <si>
    <t>季調済
倍率</t>
  </si>
  <si>
    <t>前年
同月比</t>
  </si>
  <si>
    <r>
      <t xml:space="preserve">季調年率
</t>
    </r>
    <r>
      <rPr>
        <sz val="13"/>
        <rFont val="ＭＳ ゴシック"/>
        <family val="3"/>
      </rPr>
      <t>戸数(千戸)</t>
    </r>
  </si>
  <si>
    <t>原数値
前年比</t>
  </si>
  <si>
    <t>前年       
同期比</t>
  </si>
  <si>
    <t>９６年度</t>
  </si>
  <si>
    <t>-</t>
  </si>
  <si>
    <t xml:space="preserve"> 96年度</t>
  </si>
  <si>
    <t>▲ 6.5</t>
  </si>
  <si>
    <t>96年度</t>
  </si>
  <si>
    <t>９７年度</t>
  </si>
  <si>
    <t xml:space="preserve"> 97年度</t>
  </si>
  <si>
    <t>97年度</t>
  </si>
  <si>
    <t>９８年度</t>
  </si>
  <si>
    <t>98年度</t>
  </si>
  <si>
    <t>3.0</t>
  </si>
  <si>
    <t>９９年度</t>
  </si>
  <si>
    <t>99年度</t>
  </si>
  <si>
    <t>２０００年度</t>
  </si>
  <si>
    <t>2000年度</t>
  </si>
  <si>
    <t>０１年度</t>
  </si>
  <si>
    <t>01年度</t>
  </si>
  <si>
    <t>０２年度</t>
  </si>
  <si>
    <t>０３年度</t>
  </si>
  <si>
    <t>０４年度</t>
  </si>
  <si>
    <t>-</t>
  </si>
  <si>
    <t>▲0.3</t>
  </si>
  <si>
    <t>０５年度</t>
  </si>
  <si>
    <t>０６年度</t>
  </si>
  <si>
    <t>8.1</t>
  </si>
  <si>
    <t xml:space="preserve">  96年</t>
  </si>
  <si>
    <t>-</t>
  </si>
  <si>
    <t xml:space="preserve">  97年</t>
  </si>
  <si>
    <t>98年</t>
  </si>
  <si>
    <t>99年</t>
  </si>
  <si>
    <t>２０００年</t>
  </si>
  <si>
    <t>０１年</t>
  </si>
  <si>
    <t>０２年</t>
  </si>
  <si>
    <t>０３年</t>
  </si>
  <si>
    <t>０４年</t>
  </si>
  <si>
    <t>０５年</t>
  </si>
  <si>
    <t>０６年</t>
  </si>
  <si>
    <t>０２年   1-3</t>
  </si>
  <si>
    <t>０２年 1-3</t>
  </si>
  <si>
    <t>０２年　4-6</t>
  </si>
  <si>
    <t>０２年　4- 6</t>
  </si>
  <si>
    <t>7-9</t>
  </si>
  <si>
    <t>10-12</t>
  </si>
  <si>
    <t>０３年  1- 3</t>
  </si>
  <si>
    <t>4- 6</t>
  </si>
  <si>
    <t>7- 9</t>
  </si>
  <si>
    <t>10-12</t>
  </si>
  <si>
    <t>０４年  1- 3</t>
  </si>
  <si>
    <t>4- 6</t>
  </si>
  <si>
    <t>7- 9</t>
  </si>
  <si>
    <t>０５年  1- 3</t>
  </si>
  <si>
    <t>０６年  1- 3</t>
  </si>
  <si>
    <t>０７年  1- 3</t>
  </si>
  <si>
    <t xml:space="preserve"> </t>
  </si>
  <si>
    <t>15年 １月</t>
  </si>
  <si>
    <t>２月</t>
  </si>
  <si>
    <t>３月</t>
  </si>
  <si>
    <t>15年 ４月</t>
  </si>
  <si>
    <t>４月</t>
  </si>
  <si>
    <t>-</t>
  </si>
  <si>
    <t>15年 ５月</t>
  </si>
  <si>
    <t>５月</t>
  </si>
  <si>
    <t>15年 ６月</t>
  </si>
  <si>
    <t>６月</t>
  </si>
  <si>
    <t>15年 ７月</t>
  </si>
  <si>
    <t>７月</t>
  </si>
  <si>
    <t>15年 ８月</t>
  </si>
  <si>
    <t>８月</t>
  </si>
  <si>
    <t>15年 ９月</t>
  </si>
  <si>
    <t>９月</t>
  </si>
  <si>
    <t>１０月</t>
  </si>
  <si>
    <t>１０月</t>
  </si>
  <si>
    <t>15年１１月</t>
  </si>
  <si>
    <t>１１月</t>
  </si>
  <si>
    <t>１２月</t>
  </si>
  <si>
    <t>16年 １月</t>
  </si>
  <si>
    <t>16年　２月</t>
  </si>
  <si>
    <t>２月</t>
  </si>
  <si>
    <t>04年　３月</t>
  </si>
  <si>
    <t>04年　４月</t>
  </si>
  <si>
    <t>５月</t>
  </si>
  <si>
    <t>７月</t>
  </si>
  <si>
    <t>０４年　８月</t>
  </si>
  <si>
    <t>０４年　９月</t>
  </si>
  <si>
    <t>０４年１０月</t>
  </si>
  <si>
    <t>１０月</t>
  </si>
  <si>
    <t>１１月</t>
  </si>
  <si>
    <t>０４年１２月</t>
  </si>
  <si>
    <t>１月</t>
  </si>
  <si>
    <t>０５年  ２月</t>
  </si>
  <si>
    <t>３月</t>
  </si>
  <si>
    <t>０５年  ４月</t>
  </si>
  <si>
    <t>５月</t>
  </si>
  <si>
    <t>▲ 0.0</t>
  </si>
  <si>
    <t>７月</t>
  </si>
  <si>
    <t>▲1.6</t>
  </si>
  <si>
    <t>▲6.5</t>
  </si>
  <si>
    <t>０６年  １月</t>
  </si>
  <si>
    <t>０６年　２月</t>
  </si>
  <si>
    <t>０６年　３月</t>
  </si>
  <si>
    <t>０６年　４月</t>
  </si>
  <si>
    <t>▲5.1</t>
  </si>
  <si>
    <t>１０月</t>
  </si>
  <si>
    <t>０７年  １月</t>
  </si>
  <si>
    <t>２月</t>
  </si>
  <si>
    <t>(P)18.2</t>
  </si>
  <si>
    <t>(P)70.0</t>
  </si>
  <si>
    <t>５月</t>
  </si>
  <si>
    <t>(P)40.9</t>
  </si>
  <si>
    <t>(P)60.0</t>
  </si>
  <si>
    <t>６月</t>
  </si>
  <si>
    <t>(P)80.0</t>
  </si>
  <si>
    <t>(P)77.8</t>
  </si>
  <si>
    <t>７月</t>
  </si>
  <si>
    <t>民間設備投資</t>
  </si>
  <si>
    <t>企業動向</t>
  </si>
  <si>
    <t>日銀短観</t>
  </si>
  <si>
    <t>鉱工業生産（12年=100）</t>
  </si>
  <si>
    <t>第３次産業</t>
  </si>
  <si>
    <t>全産業</t>
  </si>
  <si>
    <t>外需</t>
  </si>
  <si>
    <t>金融</t>
  </si>
  <si>
    <t xml:space="preserve">物価  </t>
  </si>
  <si>
    <t>海外経済　（実質ＧＤＰ）</t>
  </si>
  <si>
    <t>法人季報　設備投資</t>
  </si>
  <si>
    <r>
      <t>機械受注</t>
    </r>
    <r>
      <rPr>
        <sz val="13"/>
        <rFont val="ＭＳ ゴシック"/>
        <family val="3"/>
      </rPr>
      <t xml:space="preserve">
</t>
    </r>
    <r>
      <rPr>
        <sz val="12"/>
        <rFont val="ＭＳ ゴシック"/>
        <family val="3"/>
      </rPr>
      <t>(船舶・電力
除く民需)</t>
    </r>
  </si>
  <si>
    <t>資本財
出荷
(除.輸送機械)</t>
  </si>
  <si>
    <t>日銀短観
設備投資
計画
(全産業)</t>
  </si>
  <si>
    <t>法人季報　経常利益</t>
  </si>
  <si>
    <t>日銀短観　業況判断ＤＩ</t>
  </si>
  <si>
    <t>生　産</t>
  </si>
  <si>
    <t>在　庫</t>
  </si>
  <si>
    <t>第3次
産業
活動指数</t>
  </si>
  <si>
    <t>全産業
活動
指数</t>
  </si>
  <si>
    <t>通関輸出金額
(原数値)</t>
  </si>
  <si>
    <t>通関輸入金額
(原数値)</t>
  </si>
  <si>
    <t>経常収支
(原数値)</t>
  </si>
  <si>
    <t>マネー
サプライ
（M2+CD）</t>
  </si>
  <si>
    <t>マネタリｰ
ベース</t>
  </si>
  <si>
    <t>日銀
金融市場
調節方針</t>
  </si>
  <si>
    <r>
      <t xml:space="preserve">長期国債
</t>
    </r>
    <r>
      <rPr>
        <sz val="11"/>
        <rFont val="ＭＳ ゴシック"/>
        <family val="3"/>
      </rPr>
      <t xml:space="preserve">（10年物）
</t>
    </r>
    <r>
      <rPr>
        <sz val="13"/>
        <rFont val="ＭＳ ゴシック"/>
        <family val="3"/>
      </rPr>
      <t>新発債流通
利回り</t>
    </r>
  </si>
  <si>
    <t>日経
平均
株価</t>
  </si>
  <si>
    <t>為  替</t>
  </si>
  <si>
    <t>国内企業物価指数</t>
  </si>
  <si>
    <t>消費者
物価指数
(ＣＰＩ)</t>
  </si>
  <si>
    <r>
      <t>消費者物価指数(CPI)　</t>
    </r>
    <r>
      <rPr>
        <sz val="11"/>
        <rFont val="ＭＳ ゴシック"/>
        <family val="3"/>
      </rPr>
      <t xml:space="preserve">
（生鮮食品を除く総合）</t>
    </r>
  </si>
  <si>
    <r>
      <t>消費者物価指数(CPI)　</t>
    </r>
    <r>
      <rPr>
        <sz val="11"/>
        <rFont val="ＭＳ ゴシック"/>
        <family val="3"/>
      </rPr>
      <t xml:space="preserve">
(石油製品その他特殊要因を除く総合)</t>
    </r>
  </si>
  <si>
    <t>原油価格
(ＷＴＩ)</t>
  </si>
  <si>
    <t>米国
(*予測値)</t>
  </si>
  <si>
    <t>中国</t>
  </si>
  <si>
    <t>ユーロ圏</t>
  </si>
  <si>
    <t>(全規模)</t>
  </si>
  <si>
    <t>(大企業)</t>
  </si>
  <si>
    <t>(中小企業)</t>
  </si>
  <si>
    <t>（大企業）</t>
  </si>
  <si>
    <t>（中小企業）</t>
  </si>
  <si>
    <t>対
米ドル</t>
  </si>
  <si>
    <t>対
ユーロ</t>
  </si>
  <si>
    <t>製造業</t>
  </si>
  <si>
    <t>非製造業</t>
  </si>
  <si>
    <t>前年      
同期比</t>
  </si>
  <si>
    <t>前年       
同期比</t>
  </si>
  <si>
    <t>季調済　 
前期比</t>
  </si>
  <si>
    <r>
      <t xml:space="preserve">前年度比
</t>
    </r>
    <r>
      <rPr>
        <sz val="16"/>
        <rFont val="ＭＳ ゴシック"/>
        <family val="3"/>
      </rPr>
      <t>(※計画)</t>
    </r>
  </si>
  <si>
    <t>指 数</t>
  </si>
  <si>
    <t>季調済　
前期比</t>
  </si>
  <si>
    <t>金額
(十億円)</t>
  </si>
  <si>
    <t>前年
同期比
（平残）</t>
  </si>
  <si>
    <t>金額
（兆円）
(期末数値)</t>
  </si>
  <si>
    <t>期末数値(％)</t>
  </si>
  <si>
    <t>期末数値</t>
  </si>
  <si>
    <t>($/ﾊﾞﾚﾙ)</t>
  </si>
  <si>
    <t>季調済
前期比
年率</t>
  </si>
  <si>
    <t>8年度</t>
  </si>
  <si>
    <t>-</t>
  </si>
  <si>
    <t>9年度</t>
  </si>
  <si>
    <t xml:space="preserve"> 98年度</t>
  </si>
  <si>
    <t>(当座預金残高)</t>
  </si>
  <si>
    <t>-</t>
  </si>
  <si>
    <t>03/04/30</t>
  </si>
  <si>
    <t>２２～２７兆</t>
  </si>
  <si>
    <t>117,46</t>
  </si>
  <si>
    <t>8年</t>
  </si>
  <si>
    <t xml:space="preserve">   96年</t>
  </si>
  <si>
    <t xml:space="preserve">   97年</t>
  </si>
  <si>
    <t>※3.1</t>
  </si>
  <si>
    <t>03/05/20</t>
  </si>
  <si>
    <t>２７～３０兆</t>
  </si>
  <si>
    <t>03/10/10</t>
  </si>
  <si>
    <t>２７～３２兆</t>
  </si>
  <si>
    <t>14年 1-3</t>
  </si>
  <si>
    <t>０２年　1- 3</t>
  </si>
  <si>
    <t>02年 4-6</t>
  </si>
  <si>
    <t>０３年　1- 3</t>
  </si>
  <si>
    <t>03年 1- 3</t>
  </si>
  <si>
    <t xml:space="preserve">  7- 9</t>
  </si>
  <si>
    <t>05/5/23</t>
  </si>
  <si>
    <t>０３年10-12</t>
  </si>
  <si>
    <t>04年 1- 3</t>
  </si>
  <si>
    <t>05/5/20
　３０～３５兆
※なお、金融市場が不安定化するおそれがある場合には、目標を上下することがありうる。</t>
  </si>
  <si>
    <t>05年 1- 3</t>
  </si>
  <si>
    <t>▲ 12</t>
  </si>
  <si>
    <t>▲ 11</t>
  </si>
  <si>
    <t>▲ 7</t>
  </si>
  <si>
    <t>▲ 9</t>
  </si>
  <si>
    <t>06年 1- 3</t>
  </si>
  <si>
    <t>▲ 6</t>
  </si>
  <si>
    <t>▲0.0</t>
  </si>
  <si>
    <t>▲ 4</t>
  </si>
  <si>
    <t>07年 1- 3</t>
  </si>
  <si>
    <t>(見通し) 3.7</t>
  </si>
  <si>
    <t>先行き22</t>
  </si>
  <si>
    <t>先行き23</t>
  </si>
  <si>
    <t>先行き4</t>
  </si>
  <si>
    <r>
      <t>先行き</t>
    </r>
    <r>
      <rPr>
        <sz val="18"/>
        <rFont val="ＭＳ Ｐゴシック"/>
        <family val="3"/>
      </rPr>
      <t>▲10</t>
    </r>
  </si>
  <si>
    <t>15年 ４月</t>
  </si>
  <si>
    <t>-</t>
  </si>
  <si>
    <t>０３年 ４月</t>
  </si>
  <si>
    <t>15年 ５月</t>
  </si>
  <si>
    <t>５月</t>
  </si>
  <si>
    <t>-</t>
  </si>
  <si>
    <t>５月</t>
  </si>
  <si>
    <t>７月</t>
  </si>
  <si>
    <t>０４年 １月</t>
  </si>
  <si>
    <t>2.0</t>
  </si>
  <si>
    <t>1.8</t>
  </si>
  <si>
    <t>０５年　１月</t>
  </si>
  <si>
    <t>１１月</t>
  </si>
  <si>
    <t>２月</t>
  </si>
  <si>
    <t>３月</t>
  </si>
  <si>
    <t>１月</t>
  </si>
  <si>
    <t>４月</t>
  </si>
  <si>
    <t>０５年　５月</t>
  </si>
  <si>
    <t>06/3/9
操作目標を当座預金残高から、無担保コールレート(オーバーナイト物)に変更の上目標を、「概ね０％で推移するよう促す。」</t>
  </si>
  <si>
    <t>０６年　１月</t>
  </si>
  <si>
    <t>０６年　３月</t>
  </si>
  <si>
    <t>06年 3月</t>
  </si>
  <si>
    <t>０６年　４月</t>
  </si>
  <si>
    <t>4月</t>
  </si>
  <si>
    <t>5月</t>
  </si>
  <si>
    <t>6月</t>
  </si>
  <si>
    <t>7月</t>
  </si>
  <si>
    <t>8月</t>
  </si>
  <si>
    <t>06/7/14
無担保コールレート(オーバーナイト物)を、０.２５％前後で推移するよう促す。</t>
  </si>
  <si>
    <t>9月</t>
  </si>
  <si>
    <t>10月</t>
  </si>
  <si>
    <t>11月</t>
  </si>
  <si>
    <t>12月</t>
  </si>
  <si>
    <t>０７年　１月</t>
  </si>
  <si>
    <t>07年 1月</t>
  </si>
  <si>
    <t>07/2/21
０．５％前後で推移するよう促す。</t>
  </si>
  <si>
    <t>-</t>
  </si>
  <si>
    <t>2月</t>
  </si>
  <si>
    <t>3月</t>
  </si>
  <si>
    <t>4月</t>
  </si>
  <si>
    <t>5月</t>
  </si>
  <si>
    <t>6月</t>
  </si>
  <si>
    <t>7月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</si>
</sst>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_);[Red]\(#,##0\)"/>
    <numFmt numFmtId="178" formatCode="0.0;&quot;▲ &quot;0.0"/>
    <numFmt numFmtId="179" formatCode="#,##0.0;&quot;▲ &quot;#,##0.0"/>
    <numFmt numFmtId="180" formatCode="0.0_ "/>
    <numFmt numFmtId="181" formatCode="#,##0.00_);[Red]\(#,##0.00\)"/>
    <numFmt numFmtId="182" formatCode="0.0_ ;[Red]\-0.0\ "/>
    <numFmt numFmtId="183" formatCode="0;&quot;▲ &quot;0"/>
    <numFmt numFmtId="184" formatCode="0.00;&quot;▲ &quot;0.00"/>
    <numFmt numFmtId="185" formatCode="0.0_);[Red]\(0.0\)"/>
    <numFmt numFmtId="186" formatCode="0.00_ "/>
    <numFmt numFmtId="187" formatCode="[$-F800]dddd\,\ mmmm\ dd\,\ yyyy"/>
    <numFmt numFmtId="188" formatCode="mm/dd/yy;@"/>
    <numFmt numFmtId="189" formatCode="0.0"/>
    <numFmt numFmtId="190" formatCode="#,##0.0"/>
    <numFmt numFmtId="191" formatCode="0_);[Red]\(0\)"/>
    <numFmt numFmtId="192" formatCode="0.00_);[Red]\(0.00\)"/>
    <numFmt numFmtId="193" formatCode="#,##0.00;&quot;▲ &quot;#,##0.00"/>
  </numFmts>
  <fonts count="25">
    <font>
      <sz val="11"/>
      <name val="ＭＳ Ｐゴシック"/>
      <family val="0"/>
    </font>
    <font>
      <b/>
      <sz val="14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8.25"/>
      <color indexed="12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18"/>
      <name val="ＭＳ 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b/>
      <sz val="17"/>
      <name val="ＭＳ ゴシック"/>
      <family val="3"/>
    </font>
    <font>
      <sz val="16"/>
      <name val="ＭＳ ゴシック"/>
      <family val="3"/>
    </font>
    <font>
      <sz val="15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Ｐゴシック"/>
      <family val="3"/>
    </font>
    <font>
      <sz val="14"/>
      <color indexed="8"/>
      <name val="Terminal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9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 style="double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thin"/>
      <right style="double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uble"/>
      <right style="double"/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double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double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 style="medium"/>
      <right style="medium"/>
      <top style="hair"/>
      <bottom style="hair"/>
    </border>
    <border>
      <left style="medium"/>
      <right style="double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>
        <color indexed="63"/>
      </top>
      <bottom style="dashDot"/>
    </border>
    <border>
      <left style="medium"/>
      <right style="thin"/>
      <top>
        <color indexed="63"/>
      </top>
      <bottom style="dashDot"/>
    </border>
    <border>
      <left style="thin"/>
      <right style="medium"/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 style="double"/>
      <right style="double"/>
      <top>
        <color indexed="63"/>
      </top>
      <bottom style="dashDot"/>
    </border>
    <border>
      <left>
        <color indexed="63"/>
      </left>
      <right style="thin"/>
      <top>
        <color indexed="63"/>
      </top>
      <bottom style="dashDot"/>
    </border>
    <border>
      <left style="thin"/>
      <right>
        <color indexed="63"/>
      </right>
      <top>
        <color indexed="63"/>
      </top>
      <bottom style="dashDot"/>
    </border>
    <border>
      <left style="double"/>
      <right style="thin"/>
      <top>
        <color indexed="63"/>
      </top>
      <bottom style="dashDot"/>
    </border>
    <border>
      <left style="thin"/>
      <right style="double"/>
      <top>
        <color indexed="63"/>
      </top>
      <bottom style="dashDot"/>
    </border>
    <border>
      <left style="medium"/>
      <right style="double"/>
      <top>
        <color indexed="63"/>
      </top>
      <bottom style="dashDot"/>
    </border>
    <border>
      <left>
        <color indexed="63"/>
      </left>
      <right style="medium"/>
      <top>
        <color indexed="63"/>
      </top>
      <bottom style="dashDot"/>
    </border>
    <border>
      <left style="thin"/>
      <right style="thin"/>
      <top>
        <color indexed="63"/>
      </top>
      <bottom style="dashDot"/>
    </border>
    <border>
      <left style="medium"/>
      <right style="medium"/>
      <top style="dashDot"/>
      <bottom>
        <color indexed="63"/>
      </bottom>
    </border>
    <border>
      <left style="medium"/>
      <right style="thin"/>
      <top style="dashDot"/>
      <bottom>
        <color indexed="63"/>
      </bottom>
    </border>
    <border>
      <left style="thin"/>
      <right style="medium"/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double"/>
      <right style="double"/>
      <top style="dashDot"/>
      <bottom>
        <color indexed="63"/>
      </bottom>
    </border>
    <border>
      <left>
        <color indexed="63"/>
      </left>
      <right style="thin"/>
      <top style="dashDot"/>
      <bottom>
        <color indexed="63"/>
      </bottom>
    </border>
    <border>
      <left style="thin"/>
      <right>
        <color indexed="63"/>
      </right>
      <top style="dashDot"/>
      <bottom>
        <color indexed="63"/>
      </bottom>
    </border>
    <border>
      <left style="double"/>
      <right style="thin"/>
      <top style="dashDot"/>
      <bottom>
        <color indexed="63"/>
      </bottom>
    </border>
    <border>
      <left style="thin"/>
      <right style="double"/>
      <top style="dashDot"/>
      <bottom>
        <color indexed="63"/>
      </bottom>
    </border>
    <border>
      <left style="medium"/>
      <right style="double"/>
      <top style="dashDot"/>
      <bottom>
        <color indexed="63"/>
      </bottom>
    </border>
    <border>
      <left>
        <color indexed="63"/>
      </left>
      <right style="medium"/>
      <top style="dashDot"/>
      <bottom>
        <color indexed="63"/>
      </bottom>
    </border>
    <border>
      <left style="thin"/>
      <right style="thin"/>
      <top style="dashDot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 style="double"/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dashDot"/>
    </border>
    <border>
      <left>
        <color indexed="63"/>
      </left>
      <right style="double"/>
      <top>
        <color indexed="63"/>
      </top>
      <bottom style="dashDot"/>
    </border>
    <border>
      <left style="medium"/>
      <right>
        <color indexed="63"/>
      </right>
      <top>
        <color indexed="63"/>
      </top>
      <bottom style="dashDot"/>
    </border>
    <border>
      <left style="double"/>
      <right>
        <color indexed="63"/>
      </right>
      <top style="dashDot"/>
      <bottom>
        <color indexed="63"/>
      </bottom>
    </border>
    <border>
      <left>
        <color indexed="63"/>
      </left>
      <right style="double"/>
      <top style="dashDot"/>
      <bottom>
        <color indexed="63"/>
      </bottom>
    </border>
    <border>
      <left style="medium"/>
      <right>
        <color indexed="63"/>
      </right>
      <top style="dashDot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double"/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 style="medium"/>
      <top style="thin"/>
      <bottom style="thin"/>
    </border>
    <border>
      <left style="medium"/>
      <right style="double"/>
      <top style="medium"/>
      <bottom style="thin"/>
    </border>
    <border>
      <left style="double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0" borderId="0">
      <alignment/>
      <protection/>
    </xf>
  </cellStyleXfs>
  <cellXfs count="805">
    <xf numFmtId="0" fontId="0" fillId="0" borderId="0" xfId="0" applyAlignment="1">
      <alignment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3" fillId="0" borderId="1" xfId="16" applyFont="1" applyBorder="1" applyAlignment="1">
      <alignment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49" fontId="1" fillId="0" borderId="2" xfId="0" applyNumberFormat="1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6" xfId="0" applyFont="1" applyFill="1" applyBorder="1" applyAlignment="1" quotePrefix="1">
      <alignment horizontal="left" vertical="center"/>
    </xf>
    <xf numFmtId="0" fontId="9" fillId="0" borderId="7" xfId="0" applyFont="1" applyFill="1" applyBorder="1" applyAlignment="1" quotePrefix="1">
      <alignment horizontal="left" vertical="center"/>
    </xf>
    <xf numFmtId="0" fontId="8" fillId="0" borderId="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49" fontId="5" fillId="0" borderId="12" xfId="0" applyNumberFormat="1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 quotePrefix="1">
      <alignment horizontal="center" vertical="center" wrapText="1"/>
    </xf>
    <xf numFmtId="0" fontId="12" fillId="0" borderId="14" xfId="0" applyFont="1" applyFill="1" applyBorder="1" applyAlignment="1" quotePrefix="1">
      <alignment horizontal="center" vertical="center" wrapText="1"/>
    </xf>
    <xf numFmtId="0" fontId="12" fillId="0" borderId="15" xfId="0" applyFont="1" applyFill="1" applyBorder="1" applyAlignment="1" quotePrefix="1">
      <alignment horizontal="center" vertical="center" wrapText="1"/>
    </xf>
    <xf numFmtId="0" fontId="12" fillId="0" borderId="23" xfId="0" applyFont="1" applyFill="1" applyBorder="1" applyAlignment="1" quotePrefix="1">
      <alignment horizontal="center" vertical="center" wrapText="1"/>
    </xf>
    <xf numFmtId="49" fontId="5" fillId="0" borderId="24" xfId="0" applyNumberFormat="1" applyFont="1" applyFill="1" applyBorder="1" applyAlignment="1">
      <alignment horizontal="right" vertical="center"/>
    </xf>
    <xf numFmtId="49" fontId="14" fillId="0" borderId="13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176" fontId="7" fillId="0" borderId="5" xfId="0" applyNumberFormat="1" applyFont="1" applyFill="1" applyBorder="1" applyAlignment="1">
      <alignment vertical="center"/>
    </xf>
    <xf numFmtId="176" fontId="7" fillId="0" borderId="29" xfId="0" applyNumberFormat="1" applyFont="1" applyFill="1" applyBorder="1" applyAlignment="1">
      <alignment vertical="center"/>
    </xf>
    <xf numFmtId="177" fontId="7" fillId="0" borderId="3" xfId="0" applyNumberFormat="1" applyFont="1" applyFill="1" applyBorder="1" applyAlignment="1">
      <alignment horizontal="right" vertical="center" wrapText="1"/>
    </xf>
    <xf numFmtId="0" fontId="7" fillId="0" borderId="35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Alignment="1">
      <alignment/>
    </xf>
    <xf numFmtId="178" fontId="7" fillId="0" borderId="36" xfId="0" applyNumberFormat="1" applyFont="1" applyFill="1" applyBorder="1" applyAlignment="1">
      <alignment/>
    </xf>
    <xf numFmtId="178" fontId="7" fillId="0" borderId="37" xfId="0" applyNumberFormat="1" applyFont="1" applyFill="1" applyBorder="1" applyAlignment="1">
      <alignment/>
    </xf>
    <xf numFmtId="178" fontId="7" fillId="0" borderId="38" xfId="0" applyNumberFormat="1" applyFont="1" applyFill="1" applyBorder="1" applyAlignment="1">
      <alignment/>
    </xf>
    <xf numFmtId="178" fontId="7" fillId="0" borderId="39" xfId="0" applyNumberFormat="1" applyFont="1" applyFill="1" applyBorder="1" applyAlignment="1">
      <alignment/>
    </xf>
    <xf numFmtId="179" fontId="7" fillId="0" borderId="40" xfId="0" applyNumberFormat="1" applyFont="1" applyFill="1" applyBorder="1" applyAlignment="1">
      <alignment horizontal="right" vertical="center" wrapText="1"/>
    </xf>
    <xf numFmtId="180" fontId="7" fillId="0" borderId="39" xfId="0" applyNumberFormat="1" applyFont="1" applyFill="1" applyBorder="1" applyAlignment="1">
      <alignment/>
    </xf>
    <xf numFmtId="179" fontId="7" fillId="0" borderId="36" xfId="0" applyNumberFormat="1" applyFont="1" applyFill="1" applyBorder="1" applyAlignment="1">
      <alignment horizontal="right" vertical="center" wrapText="1"/>
    </xf>
    <xf numFmtId="179" fontId="7" fillId="0" borderId="41" xfId="0" applyNumberFormat="1" applyFont="1" applyFill="1" applyBorder="1" applyAlignment="1">
      <alignment horizontal="right" vertical="center" wrapText="1"/>
    </xf>
    <xf numFmtId="0" fontId="7" fillId="0" borderId="42" xfId="0" applyFont="1" applyFill="1" applyBorder="1" applyAlignment="1">
      <alignment horizontal="right" vertical="center" wrapText="1"/>
    </xf>
    <xf numFmtId="0" fontId="7" fillId="0" borderId="43" xfId="0" applyFont="1" applyFill="1" applyBorder="1" applyAlignment="1">
      <alignment horizontal="right" vertical="center" wrapText="1"/>
    </xf>
    <xf numFmtId="178" fontId="7" fillId="0" borderId="0" xfId="0" applyNumberFormat="1" applyFont="1" applyFill="1" applyBorder="1" applyAlignment="1">
      <alignment horizontal="right" vertical="center"/>
    </xf>
    <xf numFmtId="0" fontId="7" fillId="0" borderId="40" xfId="0" applyFont="1" applyFill="1" applyBorder="1" applyAlignment="1">
      <alignment horizontal="center" vertical="center" wrapText="1"/>
    </xf>
    <xf numFmtId="178" fontId="7" fillId="0" borderId="39" xfId="0" applyNumberFormat="1" applyFont="1" applyFill="1" applyBorder="1" applyAlignment="1">
      <alignment horizontal="right" vertical="center"/>
    </xf>
    <xf numFmtId="178" fontId="7" fillId="0" borderId="36" xfId="0" applyNumberFormat="1" applyFont="1" applyFill="1" applyBorder="1" applyAlignment="1">
      <alignment horizontal="right" vertical="center"/>
    </xf>
    <xf numFmtId="178" fontId="7" fillId="0" borderId="37" xfId="0" applyNumberFormat="1" applyFont="1" applyFill="1" applyBorder="1" applyAlignment="1">
      <alignment horizontal="right" vertical="center" wrapText="1"/>
    </xf>
    <xf numFmtId="178" fontId="7" fillId="0" borderId="38" xfId="0" applyNumberFormat="1" applyFont="1" applyFill="1" applyBorder="1" applyAlignment="1">
      <alignment horizontal="right" vertical="center"/>
    </xf>
    <xf numFmtId="179" fontId="7" fillId="0" borderId="39" xfId="0" applyNumberFormat="1" applyFont="1" applyFill="1" applyBorder="1" applyAlignment="1">
      <alignment horizontal="right" vertical="center" wrapText="1"/>
    </xf>
    <xf numFmtId="49" fontId="19" fillId="0" borderId="13" xfId="0" applyNumberFormat="1" applyFont="1" applyFill="1" applyBorder="1" applyAlignment="1">
      <alignment horizontal="right" vertical="center"/>
    </xf>
    <xf numFmtId="178" fontId="7" fillId="0" borderId="44" xfId="0" applyNumberFormat="1" applyFont="1" applyFill="1" applyBorder="1" applyAlignment="1">
      <alignment horizontal="right" vertical="center"/>
    </xf>
    <xf numFmtId="178" fontId="7" fillId="0" borderId="35" xfId="0" applyNumberFormat="1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 wrapText="1"/>
    </xf>
    <xf numFmtId="0" fontId="7" fillId="0" borderId="45" xfId="0" applyFont="1" applyFill="1" applyBorder="1" applyAlignment="1">
      <alignment horizontal="right" vertical="center" wrapText="1"/>
    </xf>
    <xf numFmtId="0" fontId="7" fillId="0" borderId="36" xfId="0" applyFont="1" applyFill="1" applyBorder="1" applyAlignment="1">
      <alignment horizontal="right" vertical="center" wrapText="1"/>
    </xf>
    <xf numFmtId="0" fontId="7" fillId="0" borderId="46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 wrapText="1"/>
    </xf>
    <xf numFmtId="176" fontId="7" fillId="0" borderId="0" xfId="0" applyNumberFormat="1" applyFont="1" applyFill="1" applyBorder="1" applyAlignment="1">
      <alignment vertical="center"/>
    </xf>
    <xf numFmtId="176" fontId="7" fillId="0" borderId="40" xfId="0" applyNumberFormat="1" applyFont="1" applyFill="1" applyBorder="1" applyAlignment="1">
      <alignment vertical="center"/>
    </xf>
    <xf numFmtId="181" fontId="7" fillId="0" borderId="40" xfId="0" applyNumberFormat="1" applyFont="1" applyFill="1" applyBorder="1" applyAlignment="1">
      <alignment horizontal="right" vertical="center"/>
    </xf>
    <xf numFmtId="178" fontId="7" fillId="0" borderId="40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/>
    </xf>
    <xf numFmtId="177" fontId="7" fillId="0" borderId="42" xfId="0" applyNumberFormat="1" applyFont="1" applyFill="1" applyBorder="1" applyAlignment="1">
      <alignment vertical="center"/>
    </xf>
    <xf numFmtId="178" fontId="7" fillId="0" borderId="43" xfId="0" applyNumberFormat="1" applyFont="1" applyFill="1" applyBorder="1" applyAlignment="1">
      <alignment vertical="center"/>
    </xf>
    <xf numFmtId="0" fontId="7" fillId="0" borderId="35" xfId="0" applyFont="1" applyFill="1" applyBorder="1" applyAlignment="1">
      <alignment horizontal="right" vertical="center" wrapText="1"/>
    </xf>
    <xf numFmtId="178" fontId="7" fillId="0" borderId="35" xfId="0" applyNumberFormat="1" applyFont="1" applyFill="1" applyBorder="1" applyAlignment="1" quotePrefix="1">
      <alignment horizontal="right" vertical="center"/>
    </xf>
    <xf numFmtId="178" fontId="7" fillId="0" borderId="40" xfId="0" applyNumberFormat="1" applyFont="1" applyFill="1" applyBorder="1" applyAlignment="1">
      <alignment horizontal="right" vertical="center" wrapText="1"/>
    </xf>
    <xf numFmtId="0" fontId="7" fillId="0" borderId="45" xfId="0" applyFont="1" applyFill="1" applyBorder="1" applyAlignment="1" quotePrefix="1">
      <alignment horizontal="right" vertical="center" wrapText="1"/>
    </xf>
    <xf numFmtId="177" fontId="7" fillId="0" borderId="42" xfId="0" applyNumberFormat="1" applyFont="1" applyFill="1" applyBorder="1" applyAlignment="1">
      <alignment horizontal="right" vertical="center"/>
    </xf>
    <xf numFmtId="178" fontId="7" fillId="0" borderId="35" xfId="0" applyNumberFormat="1" applyFont="1" applyFill="1" applyBorder="1" applyAlignment="1">
      <alignment horizontal="right" vertical="center" wrapText="1"/>
    </xf>
    <xf numFmtId="49" fontId="19" fillId="0" borderId="13" xfId="0" applyNumberFormat="1" applyFont="1" applyFill="1" applyBorder="1" applyAlignment="1" quotePrefix="1">
      <alignment horizontal="right" vertical="center"/>
    </xf>
    <xf numFmtId="49" fontId="7" fillId="0" borderId="35" xfId="0" applyNumberFormat="1" applyFont="1" applyFill="1" applyBorder="1" applyAlignment="1">
      <alignment horizontal="right" vertical="center" wrapText="1"/>
    </xf>
    <xf numFmtId="49" fontId="14" fillId="0" borderId="13" xfId="0" applyNumberFormat="1" applyFont="1" applyFill="1" applyBorder="1" applyAlignment="1" quotePrefix="1">
      <alignment horizontal="right" vertical="center"/>
    </xf>
    <xf numFmtId="179" fontId="7" fillId="0" borderId="40" xfId="0" applyNumberFormat="1" applyFont="1" applyFill="1" applyBorder="1" applyAlignment="1">
      <alignment horizontal="right" vertical="center"/>
    </xf>
    <xf numFmtId="179" fontId="7" fillId="0" borderId="36" xfId="0" applyNumberFormat="1" applyFont="1" applyFill="1" applyBorder="1" applyAlignment="1">
      <alignment horizontal="right" vertical="center"/>
    </xf>
    <xf numFmtId="179" fontId="7" fillId="0" borderId="41" xfId="0" applyNumberFormat="1" applyFont="1" applyFill="1" applyBorder="1" applyAlignment="1">
      <alignment horizontal="right" vertical="center"/>
    </xf>
    <xf numFmtId="178" fontId="7" fillId="0" borderId="37" xfId="0" applyNumberFormat="1" applyFont="1" applyFill="1" applyBorder="1" applyAlignment="1">
      <alignment horizontal="right" vertical="center"/>
    </xf>
    <xf numFmtId="179" fontId="7" fillId="0" borderId="39" xfId="0" applyNumberFormat="1" applyFont="1" applyFill="1" applyBorder="1" applyAlignment="1">
      <alignment horizontal="right" vertical="center"/>
    </xf>
    <xf numFmtId="178" fontId="7" fillId="0" borderId="45" xfId="0" applyNumberFormat="1" applyFont="1" applyFill="1" applyBorder="1" applyAlignment="1">
      <alignment horizontal="right" vertical="center"/>
    </xf>
    <xf numFmtId="178" fontId="7" fillId="0" borderId="42" xfId="0" applyNumberFormat="1" applyFont="1" applyFill="1" applyBorder="1" applyAlignment="1">
      <alignment/>
    </xf>
    <xf numFmtId="178" fontId="7" fillId="0" borderId="37" xfId="0" applyNumberFormat="1" applyFont="1" applyFill="1" applyBorder="1" applyAlignment="1">
      <alignment horizontal="right"/>
    </xf>
    <xf numFmtId="178" fontId="7" fillId="0" borderId="39" xfId="0" applyNumberFormat="1" applyFont="1" applyFill="1" applyBorder="1" applyAlignment="1">
      <alignment horizontal="right"/>
    </xf>
    <xf numFmtId="49" fontId="7" fillId="0" borderId="46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49" fontId="7" fillId="0" borderId="47" xfId="0" applyNumberFormat="1" applyFont="1" applyFill="1" applyBorder="1" applyAlignment="1">
      <alignment horizontal="right" vertical="center"/>
    </xf>
    <xf numFmtId="178" fontId="7" fillId="0" borderId="48" xfId="0" applyNumberFormat="1" applyFont="1" applyFill="1" applyBorder="1" applyAlignment="1">
      <alignment/>
    </xf>
    <xf numFmtId="178" fontId="7" fillId="0" borderId="49" xfId="0" applyNumberFormat="1" applyFont="1" applyFill="1" applyBorder="1" applyAlignment="1">
      <alignment/>
    </xf>
    <xf numFmtId="178" fontId="7" fillId="0" borderId="50" xfId="0" applyNumberFormat="1" applyFont="1" applyFill="1" applyBorder="1" applyAlignment="1">
      <alignment horizontal="right"/>
    </xf>
    <xf numFmtId="178" fontId="7" fillId="0" borderId="51" xfId="0" applyNumberFormat="1" applyFont="1" applyFill="1" applyBorder="1" applyAlignment="1">
      <alignment/>
    </xf>
    <xf numFmtId="178" fontId="7" fillId="0" borderId="52" xfId="0" applyNumberFormat="1" applyFont="1" applyFill="1" applyBorder="1" applyAlignment="1">
      <alignment horizontal="right"/>
    </xf>
    <xf numFmtId="179" fontId="7" fillId="0" borderId="53" xfId="0" applyNumberFormat="1" applyFont="1" applyFill="1" applyBorder="1" applyAlignment="1">
      <alignment horizontal="right" vertical="center"/>
    </xf>
    <xf numFmtId="180" fontId="7" fillId="0" borderId="52" xfId="0" applyNumberFormat="1" applyFont="1" applyFill="1" applyBorder="1" applyAlignment="1">
      <alignment/>
    </xf>
    <xf numFmtId="179" fontId="7" fillId="0" borderId="51" xfId="0" applyNumberFormat="1" applyFont="1" applyFill="1" applyBorder="1" applyAlignment="1">
      <alignment horizontal="right" vertical="center"/>
    </xf>
    <xf numFmtId="179" fontId="7" fillId="0" borderId="54" xfId="0" applyNumberFormat="1" applyFont="1" applyFill="1" applyBorder="1" applyAlignment="1">
      <alignment horizontal="right" vertical="center"/>
    </xf>
    <xf numFmtId="0" fontId="7" fillId="0" borderId="48" xfId="0" applyFont="1" applyFill="1" applyBorder="1" applyAlignment="1">
      <alignment horizontal="right" vertical="center" wrapText="1"/>
    </xf>
    <xf numFmtId="0" fontId="7" fillId="0" borderId="55" xfId="0" applyFont="1" applyFill="1" applyBorder="1" applyAlignment="1">
      <alignment horizontal="right" vertical="center" wrapText="1"/>
    </xf>
    <xf numFmtId="178" fontId="7" fillId="0" borderId="56" xfId="0" applyNumberFormat="1" applyFont="1" applyFill="1" applyBorder="1" applyAlignment="1">
      <alignment horizontal="right" vertical="center"/>
    </xf>
    <xf numFmtId="178" fontId="7" fillId="0" borderId="53" xfId="0" applyNumberFormat="1" applyFont="1" applyFill="1" applyBorder="1" applyAlignment="1">
      <alignment horizontal="right" vertical="center"/>
    </xf>
    <xf numFmtId="178" fontId="7" fillId="0" borderId="52" xfId="0" applyNumberFormat="1" applyFont="1" applyFill="1" applyBorder="1" applyAlignment="1">
      <alignment horizontal="right" vertical="center"/>
    </xf>
    <xf numFmtId="178" fontId="7" fillId="0" borderId="51" xfId="0" applyNumberFormat="1" applyFont="1" applyFill="1" applyBorder="1" applyAlignment="1">
      <alignment horizontal="right" vertical="center"/>
    </xf>
    <xf numFmtId="178" fontId="7" fillId="0" borderId="50" xfId="0" applyNumberFormat="1" applyFont="1" applyFill="1" applyBorder="1" applyAlignment="1">
      <alignment horizontal="right" vertical="center"/>
    </xf>
    <xf numFmtId="178" fontId="7" fillId="0" borderId="49" xfId="0" applyNumberFormat="1" applyFont="1" applyFill="1" applyBorder="1" applyAlignment="1">
      <alignment horizontal="right" vertical="center"/>
    </xf>
    <xf numFmtId="179" fontId="7" fillId="0" borderId="52" xfId="0" applyNumberFormat="1" applyFont="1" applyFill="1" applyBorder="1" applyAlignment="1">
      <alignment horizontal="right" vertical="center"/>
    </xf>
    <xf numFmtId="178" fontId="7" fillId="0" borderId="57" xfId="0" applyNumberFormat="1" applyFont="1" applyFill="1" applyBorder="1" applyAlignment="1">
      <alignment horizontal="right" vertical="center"/>
    </xf>
    <xf numFmtId="178" fontId="7" fillId="0" borderId="58" xfId="0" applyNumberFormat="1" applyFont="1" applyFill="1" applyBorder="1" applyAlignment="1">
      <alignment horizontal="right" vertical="center"/>
    </xf>
    <xf numFmtId="178" fontId="7" fillId="0" borderId="59" xfId="0" applyNumberFormat="1" applyFont="1" applyFill="1" applyBorder="1" applyAlignment="1">
      <alignment horizontal="right" vertical="center"/>
    </xf>
    <xf numFmtId="49" fontId="7" fillId="0" borderId="60" xfId="0" applyNumberFormat="1" applyFont="1" applyFill="1" applyBorder="1" applyAlignment="1">
      <alignment horizontal="right" vertical="center"/>
    </xf>
    <xf numFmtId="176" fontId="7" fillId="0" borderId="56" xfId="0" applyNumberFormat="1" applyFont="1" applyFill="1" applyBorder="1" applyAlignment="1">
      <alignment vertical="center"/>
    </xf>
    <xf numFmtId="176" fontId="7" fillId="0" borderId="53" xfId="0" applyNumberFormat="1" applyFont="1" applyFill="1" applyBorder="1" applyAlignment="1">
      <alignment vertical="center"/>
    </xf>
    <xf numFmtId="181" fontId="7" fillId="0" borderId="53" xfId="0" applyNumberFormat="1" applyFont="1" applyFill="1" applyBorder="1" applyAlignment="1">
      <alignment horizontal="right" vertical="center"/>
    </xf>
    <xf numFmtId="179" fontId="7" fillId="0" borderId="56" xfId="0" applyNumberFormat="1" applyFont="1" applyFill="1" applyBorder="1" applyAlignment="1">
      <alignment horizontal="right" vertical="center"/>
    </xf>
    <xf numFmtId="177" fontId="7" fillId="0" borderId="48" xfId="0" applyNumberFormat="1" applyFont="1" applyFill="1" applyBorder="1" applyAlignment="1">
      <alignment horizontal="right" vertical="center"/>
    </xf>
    <xf numFmtId="178" fontId="7" fillId="0" borderId="55" xfId="0" applyNumberFormat="1" applyFont="1" applyFill="1" applyBorder="1" applyAlignment="1">
      <alignment vertical="center"/>
    </xf>
    <xf numFmtId="178" fontId="7" fillId="0" borderId="41" xfId="0" applyNumberFormat="1" applyFont="1" applyFill="1" applyBorder="1" applyAlignment="1">
      <alignment horizontal="right" vertical="center"/>
    </xf>
    <xf numFmtId="178" fontId="7" fillId="0" borderId="42" xfId="0" applyNumberFormat="1" applyFont="1" applyFill="1" applyBorder="1" applyAlignment="1">
      <alignment horizontal="right" vertical="center"/>
    </xf>
    <xf numFmtId="178" fontId="7" fillId="0" borderId="43" xfId="0" applyNumberFormat="1" applyFont="1" applyFill="1" applyBorder="1" applyAlignment="1">
      <alignment horizontal="right" vertical="center"/>
    </xf>
    <xf numFmtId="0" fontId="7" fillId="0" borderId="35" xfId="0" applyFont="1" applyFill="1" applyBorder="1" applyAlignment="1">
      <alignment horizontal="right" vertical="center"/>
    </xf>
    <xf numFmtId="0" fontId="7" fillId="0" borderId="37" xfId="0" applyFont="1" applyFill="1" applyBorder="1" applyAlignment="1">
      <alignment horizontal="right" vertical="center" wrapText="1"/>
    </xf>
    <xf numFmtId="49" fontId="7" fillId="0" borderId="13" xfId="0" applyNumberFormat="1" applyFont="1" applyFill="1" applyBorder="1" applyAlignment="1" quotePrefix="1">
      <alignment horizontal="right" vertical="center"/>
    </xf>
    <xf numFmtId="179" fontId="7" fillId="0" borderId="36" xfId="0" applyNumberFormat="1" applyFont="1" applyFill="1" applyBorder="1" applyAlignment="1" quotePrefix="1">
      <alignment horizontal="right" vertical="center"/>
    </xf>
    <xf numFmtId="182" fontId="20" fillId="0" borderId="0" xfId="0" applyNumberFormat="1" applyFont="1" applyFill="1" applyBorder="1" applyAlignment="1" applyProtection="1">
      <alignment horizontal="right" vertical="center"/>
      <protection locked="0"/>
    </xf>
    <xf numFmtId="178" fontId="7" fillId="0" borderId="54" xfId="0" applyNumberFormat="1" applyFont="1" applyFill="1" applyBorder="1" applyAlignment="1">
      <alignment horizontal="right" vertical="center"/>
    </xf>
    <xf numFmtId="178" fontId="7" fillId="0" borderId="48" xfId="0" applyNumberFormat="1" applyFont="1" applyFill="1" applyBorder="1" applyAlignment="1">
      <alignment horizontal="right" vertical="center"/>
    </xf>
    <xf numFmtId="178" fontId="7" fillId="0" borderId="55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178" fontId="7" fillId="0" borderId="40" xfId="0" applyNumberFormat="1" applyFont="1" applyFill="1" applyBorder="1" applyAlignment="1">
      <alignment/>
    </xf>
    <xf numFmtId="178" fontId="7" fillId="0" borderId="53" xfId="0" applyNumberFormat="1" applyFont="1" applyFill="1" applyBorder="1" applyAlignment="1">
      <alignment/>
    </xf>
    <xf numFmtId="49" fontId="7" fillId="0" borderId="47" xfId="0" applyNumberFormat="1" applyFont="1" applyFill="1" applyBorder="1" applyAlignment="1" quotePrefix="1">
      <alignment horizontal="right" vertical="center"/>
    </xf>
    <xf numFmtId="183" fontId="7" fillId="0" borderId="0" xfId="0" applyNumberFormat="1" applyFont="1" applyFill="1" applyBorder="1" applyAlignment="1">
      <alignment horizontal="right" vertical="center"/>
    </xf>
    <xf numFmtId="38" fontId="7" fillId="0" borderId="40" xfId="17" applyFont="1" applyFill="1" applyBorder="1" applyAlignment="1">
      <alignment horizontal="right" vertical="center"/>
    </xf>
    <xf numFmtId="178" fontId="7" fillId="0" borderId="61" xfId="0" applyNumberFormat="1" applyFont="1" applyFill="1" applyBorder="1" applyAlignment="1">
      <alignment/>
    </xf>
    <xf numFmtId="178" fontId="7" fillId="0" borderId="62" xfId="0" applyNumberFormat="1" applyFont="1" applyFill="1" applyBorder="1" applyAlignment="1">
      <alignment/>
    </xf>
    <xf numFmtId="178" fontId="7" fillId="0" borderId="63" xfId="0" applyNumberFormat="1" applyFont="1" applyFill="1" applyBorder="1" applyAlignment="1">
      <alignment horizontal="right"/>
    </xf>
    <xf numFmtId="178" fontId="7" fillId="0" borderId="64" xfId="0" applyNumberFormat="1" applyFont="1" applyFill="1" applyBorder="1" applyAlignment="1">
      <alignment/>
    </xf>
    <xf numFmtId="180" fontId="7" fillId="0" borderId="63" xfId="0" applyNumberFormat="1" applyFont="1" applyFill="1" applyBorder="1" applyAlignment="1">
      <alignment/>
    </xf>
    <xf numFmtId="179" fontId="7" fillId="0" borderId="65" xfId="0" applyNumberFormat="1" applyFont="1" applyFill="1" applyBorder="1" applyAlignment="1">
      <alignment horizontal="right" vertical="center"/>
    </xf>
    <xf numFmtId="0" fontId="7" fillId="0" borderId="66" xfId="0" applyFont="1" applyFill="1" applyBorder="1" applyAlignment="1">
      <alignment horizontal="right" vertical="center" wrapText="1"/>
    </xf>
    <xf numFmtId="0" fontId="7" fillId="0" borderId="67" xfId="0" applyFont="1" applyFill="1" applyBorder="1" applyAlignment="1">
      <alignment horizontal="right" vertical="center" wrapText="1"/>
    </xf>
    <xf numFmtId="178" fontId="7" fillId="0" borderId="68" xfId="0" applyNumberFormat="1" applyFont="1" applyFill="1" applyBorder="1" applyAlignment="1">
      <alignment horizontal="right" vertical="center"/>
    </xf>
    <xf numFmtId="178" fontId="7" fillId="0" borderId="64" xfId="0" applyNumberFormat="1" applyFont="1" applyFill="1" applyBorder="1" applyAlignment="1">
      <alignment horizontal="right" vertical="center"/>
    </xf>
    <xf numFmtId="178" fontId="7" fillId="0" borderId="63" xfId="0" applyNumberFormat="1" applyFont="1" applyFill="1" applyBorder="1" applyAlignment="1">
      <alignment horizontal="right" vertical="center"/>
    </xf>
    <xf numFmtId="178" fontId="7" fillId="0" borderId="62" xfId="0" applyNumberFormat="1" applyFont="1" applyFill="1" applyBorder="1" applyAlignment="1">
      <alignment horizontal="right" vertical="center"/>
    </xf>
    <xf numFmtId="178" fontId="7" fillId="0" borderId="69" xfId="0" applyNumberFormat="1" applyFont="1" applyFill="1" applyBorder="1" applyAlignment="1">
      <alignment horizontal="right" vertical="center"/>
    </xf>
    <xf numFmtId="178" fontId="7" fillId="0" borderId="61" xfId="0" applyNumberFormat="1" applyFont="1" applyFill="1" applyBorder="1" applyAlignment="1">
      <alignment horizontal="right" vertical="center"/>
    </xf>
    <xf numFmtId="49" fontId="7" fillId="0" borderId="70" xfId="0" applyNumberFormat="1" applyFont="1" applyFill="1" applyBorder="1" applyAlignment="1">
      <alignment horizontal="right" vertical="center"/>
    </xf>
    <xf numFmtId="178" fontId="7" fillId="0" borderId="71" xfId="0" applyNumberFormat="1" applyFont="1" applyFill="1" applyBorder="1" applyAlignment="1">
      <alignment horizontal="right" vertical="center"/>
    </xf>
    <xf numFmtId="178" fontId="7" fillId="0" borderId="72" xfId="0" applyNumberFormat="1" applyFont="1" applyFill="1" applyBorder="1" applyAlignment="1">
      <alignment horizontal="right" vertical="center"/>
    </xf>
    <xf numFmtId="178" fontId="7" fillId="0" borderId="73" xfId="0" applyNumberFormat="1" applyFont="1" applyFill="1" applyBorder="1" applyAlignment="1">
      <alignment horizontal="right" vertical="center"/>
    </xf>
    <xf numFmtId="183" fontId="7" fillId="0" borderId="68" xfId="0" applyNumberFormat="1" applyFont="1" applyFill="1" applyBorder="1" applyAlignment="1">
      <alignment horizontal="right" vertical="center"/>
    </xf>
    <xf numFmtId="38" fontId="7" fillId="0" borderId="64" xfId="17" applyFont="1" applyFill="1" applyBorder="1" applyAlignment="1">
      <alignment horizontal="right" vertical="center"/>
    </xf>
    <xf numFmtId="181" fontId="7" fillId="0" borderId="64" xfId="0" applyNumberFormat="1" applyFont="1" applyFill="1" applyBorder="1" applyAlignment="1">
      <alignment horizontal="right" vertical="center"/>
    </xf>
    <xf numFmtId="177" fontId="7" fillId="0" borderId="66" xfId="0" applyNumberFormat="1" applyFont="1" applyFill="1" applyBorder="1" applyAlignment="1">
      <alignment horizontal="right" vertical="center"/>
    </xf>
    <xf numFmtId="178" fontId="7" fillId="0" borderId="67" xfId="0" applyNumberFormat="1" applyFont="1" applyFill="1" applyBorder="1" applyAlignment="1">
      <alignment vertical="center"/>
    </xf>
    <xf numFmtId="178" fontId="7" fillId="0" borderId="72" xfId="0" applyNumberFormat="1" applyFont="1" applyFill="1" applyBorder="1" applyAlignment="1" quotePrefix="1">
      <alignment horizontal="right" vertical="center"/>
    </xf>
    <xf numFmtId="183" fontId="7" fillId="0" borderId="56" xfId="0" applyNumberFormat="1" applyFont="1" applyFill="1" applyBorder="1" applyAlignment="1">
      <alignment horizontal="right" vertical="center"/>
    </xf>
    <xf numFmtId="38" fontId="7" fillId="0" borderId="53" xfId="17" applyFont="1" applyFill="1" applyBorder="1" applyAlignment="1">
      <alignment horizontal="right" vertical="center"/>
    </xf>
    <xf numFmtId="178" fontId="7" fillId="0" borderId="58" xfId="0" applyNumberFormat="1" applyFont="1" applyFill="1" applyBorder="1" applyAlignment="1" quotePrefix="1">
      <alignment horizontal="right" vertical="center"/>
    </xf>
    <xf numFmtId="178" fontId="7" fillId="0" borderId="41" xfId="0" applyNumberFormat="1" applyFont="1" applyFill="1" applyBorder="1" applyAlignment="1">
      <alignment/>
    </xf>
    <xf numFmtId="178" fontId="7" fillId="0" borderId="54" xfId="0" applyNumberFormat="1" applyFont="1" applyFill="1" applyBorder="1" applyAlignment="1">
      <alignment/>
    </xf>
    <xf numFmtId="180" fontId="7" fillId="0" borderId="68" xfId="0" applyNumberFormat="1" applyFont="1" applyFill="1" applyBorder="1" applyAlignment="1">
      <alignment/>
    </xf>
    <xf numFmtId="178" fontId="7" fillId="0" borderId="65" xfId="0" applyNumberFormat="1" applyFont="1" applyFill="1" applyBorder="1" applyAlignment="1">
      <alignment/>
    </xf>
    <xf numFmtId="180" fontId="7" fillId="0" borderId="0" xfId="0" applyNumberFormat="1" applyFont="1" applyFill="1" applyBorder="1" applyAlignment="1">
      <alignment/>
    </xf>
    <xf numFmtId="178" fontId="7" fillId="0" borderId="36" xfId="0" applyNumberFormat="1" applyFont="1" applyFill="1" applyBorder="1" applyAlignment="1">
      <alignment horizontal="right"/>
    </xf>
    <xf numFmtId="178" fontId="7" fillId="0" borderId="45" xfId="17" applyNumberFormat="1" applyFont="1" applyFill="1" applyBorder="1" applyAlignment="1">
      <alignment horizontal="right" vertical="center"/>
    </xf>
    <xf numFmtId="180" fontId="7" fillId="0" borderId="56" xfId="0" applyNumberFormat="1" applyFont="1" applyFill="1" applyBorder="1" applyAlignment="1">
      <alignment/>
    </xf>
    <xf numFmtId="49" fontId="7" fillId="0" borderId="51" xfId="0" applyNumberFormat="1" applyFont="1" applyFill="1" applyBorder="1" applyAlignment="1">
      <alignment horizontal="right"/>
    </xf>
    <xf numFmtId="178" fontId="7" fillId="0" borderId="59" xfId="17" applyNumberFormat="1" applyFont="1" applyFill="1" applyBorder="1" applyAlignment="1">
      <alignment horizontal="right" vertical="center"/>
    </xf>
    <xf numFmtId="178" fontId="7" fillId="0" borderId="47" xfId="0" applyNumberFormat="1" applyFont="1" applyFill="1" applyBorder="1" applyAlignment="1">
      <alignment vertical="center"/>
    </xf>
    <xf numFmtId="178" fontId="7" fillId="0" borderId="56" xfId="0" applyNumberFormat="1" applyFont="1" applyFill="1" applyBorder="1" applyAlignment="1" quotePrefix="1">
      <alignment horizontal="right" vertical="center"/>
    </xf>
    <xf numFmtId="178" fontId="7" fillId="0" borderId="74" xfId="0" applyNumberFormat="1" applyFont="1" applyFill="1" applyBorder="1" applyAlignment="1">
      <alignment/>
    </xf>
    <xf numFmtId="178" fontId="7" fillId="0" borderId="61" xfId="0" applyNumberFormat="1" applyFont="1" applyFill="1" applyBorder="1" applyAlignment="1">
      <alignment horizontal="right"/>
    </xf>
    <xf numFmtId="178" fontId="7" fillId="0" borderId="69" xfId="0" applyNumberFormat="1" applyFont="1" applyFill="1" applyBorder="1" applyAlignment="1">
      <alignment horizontal="right"/>
    </xf>
    <xf numFmtId="178" fontId="7" fillId="0" borderId="61" xfId="0" applyNumberFormat="1" applyFont="1" applyFill="1" applyBorder="1" applyAlignment="1">
      <alignment/>
    </xf>
    <xf numFmtId="178" fontId="7" fillId="0" borderId="62" xfId="0" applyNumberFormat="1" applyFont="1" applyFill="1" applyBorder="1" applyAlignment="1">
      <alignment horizontal="right"/>
    </xf>
    <xf numFmtId="178" fontId="7" fillId="0" borderId="68" xfId="0" applyNumberFormat="1" applyFont="1" applyFill="1" applyBorder="1" applyAlignment="1">
      <alignment horizontal="right"/>
    </xf>
    <xf numFmtId="180" fontId="7" fillId="0" borderId="69" xfId="0" applyNumberFormat="1" applyFont="1" applyFill="1" applyBorder="1" applyAlignment="1">
      <alignment/>
    </xf>
    <xf numFmtId="178" fontId="7" fillId="0" borderId="75" xfId="0" applyNumberFormat="1" applyFont="1" applyFill="1" applyBorder="1" applyAlignment="1">
      <alignment horizontal="right"/>
    </xf>
    <xf numFmtId="178" fontId="7" fillId="0" borderId="72" xfId="0" applyNumberFormat="1" applyFont="1" applyFill="1" applyBorder="1" applyAlignment="1">
      <alignment horizontal="right"/>
    </xf>
    <xf numFmtId="178" fontId="7" fillId="0" borderId="66" xfId="0" applyNumberFormat="1" applyFont="1" applyFill="1" applyBorder="1" applyAlignment="1">
      <alignment horizontal="right" vertical="center"/>
    </xf>
    <xf numFmtId="178" fontId="7" fillId="0" borderId="67" xfId="0" applyNumberFormat="1" applyFont="1" applyFill="1" applyBorder="1" applyAlignment="1">
      <alignment horizontal="right" vertical="center"/>
    </xf>
    <xf numFmtId="178" fontId="7" fillId="0" borderId="72" xfId="0" applyNumberFormat="1" applyFont="1" applyFill="1" applyBorder="1" applyAlignment="1">
      <alignment vertical="center"/>
    </xf>
    <xf numFmtId="178" fontId="7" fillId="0" borderId="12" xfId="0" applyNumberFormat="1" applyFont="1" applyFill="1" applyBorder="1" applyAlignment="1">
      <alignment/>
    </xf>
    <xf numFmtId="178" fontId="7" fillId="0" borderId="49" xfId="0" applyNumberFormat="1" applyFont="1" applyFill="1" applyBorder="1" applyAlignment="1">
      <alignment horizontal="right"/>
    </xf>
    <xf numFmtId="178" fontId="7" fillId="0" borderId="49" xfId="0" applyNumberFormat="1" applyFont="1" applyFill="1" applyBorder="1" applyAlignment="1">
      <alignment/>
    </xf>
    <xf numFmtId="178" fontId="7" fillId="0" borderId="0" xfId="0" applyNumberFormat="1" applyFont="1" applyFill="1" applyBorder="1" applyAlignment="1">
      <alignment horizontal="right"/>
    </xf>
    <xf numFmtId="178" fontId="7" fillId="0" borderId="53" xfId="0" applyNumberFormat="1" applyFont="1" applyFill="1" applyBorder="1" applyAlignment="1">
      <alignment horizontal="right"/>
    </xf>
    <xf numFmtId="180" fontId="7" fillId="0" borderId="37" xfId="0" applyNumberFormat="1" applyFont="1" applyFill="1" applyBorder="1" applyAlignment="1">
      <alignment/>
    </xf>
    <xf numFmtId="178" fontId="7" fillId="0" borderId="56" xfId="0" applyNumberFormat="1" applyFont="1" applyFill="1" applyBorder="1" applyAlignment="1">
      <alignment horizontal="right"/>
    </xf>
    <xf numFmtId="38" fontId="7" fillId="0" borderId="56" xfId="17" applyFont="1" applyFill="1" applyBorder="1" applyAlignment="1">
      <alignment horizontal="right" vertical="center"/>
    </xf>
    <xf numFmtId="178" fontId="7" fillId="0" borderId="58" xfId="0" applyNumberFormat="1" applyFont="1" applyFill="1" applyBorder="1" applyAlignment="1">
      <alignment vertical="center"/>
    </xf>
    <xf numFmtId="49" fontId="7" fillId="0" borderId="76" xfId="0" applyNumberFormat="1" applyFont="1" applyFill="1" applyBorder="1" applyAlignment="1">
      <alignment horizontal="right" vertical="center"/>
    </xf>
    <xf numFmtId="178" fontId="7" fillId="0" borderId="77" xfId="0" applyNumberFormat="1" applyFont="1" applyFill="1" applyBorder="1" applyAlignment="1">
      <alignment horizontal="right" vertical="center"/>
    </xf>
    <xf numFmtId="178" fontId="7" fillId="0" borderId="78" xfId="0" applyNumberFormat="1" applyFont="1" applyFill="1" applyBorder="1" applyAlignment="1">
      <alignment horizontal="right" vertical="center"/>
    </xf>
    <xf numFmtId="178" fontId="7" fillId="0" borderId="79" xfId="0" applyNumberFormat="1" applyFont="1" applyFill="1" applyBorder="1" applyAlignment="1">
      <alignment horizontal="right" vertical="center"/>
    </xf>
    <xf numFmtId="178" fontId="7" fillId="0" borderId="80" xfId="0" applyNumberFormat="1" applyFont="1" applyFill="1" applyBorder="1" applyAlignment="1">
      <alignment horizontal="right" vertical="center"/>
    </xf>
    <xf numFmtId="178" fontId="7" fillId="0" borderId="81" xfId="0" applyNumberFormat="1" applyFont="1" applyFill="1" applyBorder="1" applyAlignment="1">
      <alignment horizontal="right" vertical="center"/>
    </xf>
    <xf numFmtId="178" fontId="7" fillId="0" borderId="82" xfId="0" applyNumberFormat="1" applyFont="1" applyFill="1" applyBorder="1" applyAlignment="1">
      <alignment horizontal="right" vertical="center"/>
    </xf>
    <xf numFmtId="178" fontId="7" fillId="0" borderId="83" xfId="0" applyNumberFormat="1" applyFont="1" applyFill="1" applyBorder="1" applyAlignment="1">
      <alignment horizontal="right" vertical="center"/>
    </xf>
    <xf numFmtId="178" fontId="7" fillId="0" borderId="84" xfId="0" applyNumberFormat="1" applyFont="1" applyFill="1" applyBorder="1" applyAlignment="1">
      <alignment horizontal="right" vertical="center"/>
    </xf>
    <xf numFmtId="49" fontId="7" fillId="0" borderId="85" xfId="0" applyNumberFormat="1" applyFont="1" applyFill="1" applyBorder="1" applyAlignment="1">
      <alignment horizontal="right" vertical="center"/>
    </xf>
    <xf numFmtId="178" fontId="7" fillId="0" borderId="86" xfId="0" applyNumberFormat="1" applyFont="1" applyFill="1" applyBorder="1" applyAlignment="1">
      <alignment horizontal="right" vertical="center"/>
    </xf>
    <xf numFmtId="178" fontId="7" fillId="0" borderId="87" xfId="0" applyNumberFormat="1" applyFont="1" applyFill="1" applyBorder="1" applyAlignment="1">
      <alignment horizontal="right" vertical="center"/>
    </xf>
    <xf numFmtId="178" fontId="7" fillId="0" borderId="88" xfId="0" applyNumberFormat="1" applyFont="1" applyFill="1" applyBorder="1" applyAlignment="1">
      <alignment horizontal="right" vertical="center"/>
    </xf>
    <xf numFmtId="184" fontId="7" fillId="0" borderId="80" xfId="0" applyNumberFormat="1" applyFont="1" applyFill="1" applyBorder="1" applyAlignment="1">
      <alignment horizontal="right" vertical="center"/>
    </xf>
    <xf numFmtId="177" fontId="7" fillId="0" borderId="78" xfId="0" applyNumberFormat="1" applyFont="1" applyFill="1" applyBorder="1" applyAlignment="1">
      <alignment horizontal="right" vertical="center"/>
    </xf>
    <xf numFmtId="178" fontId="7" fillId="0" borderId="79" xfId="0" applyNumberFormat="1" applyFont="1" applyFill="1" applyBorder="1" applyAlignment="1">
      <alignment vertical="center"/>
    </xf>
    <xf numFmtId="0" fontId="7" fillId="0" borderId="87" xfId="0" applyFont="1" applyFill="1" applyBorder="1" applyAlignment="1">
      <alignment horizontal="right" vertical="center"/>
    </xf>
    <xf numFmtId="49" fontId="7" fillId="0" borderId="12" xfId="0" applyNumberFormat="1" applyFont="1" applyFill="1" applyBorder="1" applyAlignment="1">
      <alignment horizontal="right" vertical="center"/>
    </xf>
    <xf numFmtId="184" fontId="7" fillId="0" borderId="4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178" fontId="7" fillId="0" borderId="39" xfId="0" applyNumberFormat="1" applyFont="1" applyBorder="1" applyAlignment="1">
      <alignment/>
    </xf>
    <xf numFmtId="178" fontId="7" fillId="0" borderId="36" xfId="0" applyNumberFormat="1" applyFont="1" applyBorder="1" applyAlignment="1">
      <alignment/>
    </xf>
    <xf numFmtId="178" fontId="7" fillId="0" borderId="37" xfId="0" applyNumberFormat="1" applyFont="1" applyBorder="1" applyAlignment="1">
      <alignment/>
    </xf>
    <xf numFmtId="178" fontId="7" fillId="0" borderId="38" xfId="0" applyNumberFormat="1" applyFont="1" applyBorder="1" applyAlignment="1">
      <alignment/>
    </xf>
    <xf numFmtId="38" fontId="7" fillId="0" borderId="40" xfId="17" applyFont="1" applyFill="1" applyBorder="1" applyAlignment="1">
      <alignment vertical="center"/>
    </xf>
    <xf numFmtId="178" fontId="7" fillId="0" borderId="35" xfId="0" applyNumberFormat="1" applyFont="1" applyBorder="1" applyAlignment="1" applyProtection="1">
      <alignment/>
      <protection locked="0"/>
    </xf>
    <xf numFmtId="49" fontId="7" fillId="0" borderId="89" xfId="0" applyNumberFormat="1" applyFont="1" applyFill="1" applyBorder="1" applyAlignment="1">
      <alignment horizontal="right" vertical="center"/>
    </xf>
    <xf numFmtId="178" fontId="7" fillId="0" borderId="90" xfId="0" applyNumberFormat="1" applyFont="1" applyFill="1" applyBorder="1" applyAlignment="1">
      <alignment horizontal="right" vertical="center"/>
    </xf>
    <xf numFmtId="178" fontId="7" fillId="0" borderId="91" xfId="0" applyNumberFormat="1" applyFont="1" applyFill="1" applyBorder="1" applyAlignment="1">
      <alignment horizontal="right" vertical="center"/>
    </xf>
    <xf numFmtId="178" fontId="7" fillId="0" borderId="92" xfId="0" applyNumberFormat="1" applyFont="1" applyFill="1" applyBorder="1" applyAlignment="1">
      <alignment horizontal="right" vertical="center"/>
    </xf>
    <xf numFmtId="178" fontId="7" fillId="0" borderId="93" xfId="0" applyNumberFormat="1" applyFont="1" applyFill="1" applyBorder="1" applyAlignment="1">
      <alignment/>
    </xf>
    <xf numFmtId="178" fontId="7" fillId="0" borderId="94" xfId="0" applyNumberFormat="1" applyFont="1" applyBorder="1" applyAlignment="1">
      <alignment/>
    </xf>
    <xf numFmtId="178" fontId="7" fillId="0" borderId="95" xfId="0" applyNumberFormat="1" applyFont="1" applyBorder="1" applyAlignment="1">
      <alignment/>
    </xf>
    <xf numFmtId="178" fontId="7" fillId="0" borderId="96" xfId="0" applyNumberFormat="1" applyFont="1" applyBorder="1" applyAlignment="1">
      <alignment/>
    </xf>
    <xf numFmtId="178" fontId="7" fillId="0" borderId="97" xfId="0" applyNumberFormat="1" applyFont="1" applyBorder="1" applyAlignment="1">
      <alignment/>
    </xf>
    <xf numFmtId="178" fontId="7" fillId="0" borderId="94" xfId="0" applyNumberFormat="1" applyFont="1" applyFill="1" applyBorder="1" applyAlignment="1">
      <alignment horizontal="right" vertical="center"/>
    </xf>
    <xf numFmtId="178" fontId="7" fillId="0" borderId="98" xfId="0" applyNumberFormat="1" applyFont="1" applyFill="1" applyBorder="1" applyAlignment="1">
      <alignment horizontal="right" vertical="center"/>
    </xf>
    <xf numFmtId="178" fontId="7" fillId="0" borderId="99" xfId="0" applyNumberFormat="1" applyFont="1" applyFill="1" applyBorder="1" applyAlignment="1">
      <alignment horizontal="right" vertical="center"/>
    </xf>
    <xf numFmtId="178" fontId="7" fillId="0" borderId="100" xfId="0" applyNumberFormat="1" applyFont="1" applyFill="1" applyBorder="1" applyAlignment="1">
      <alignment horizontal="right" vertical="center"/>
    </xf>
    <xf numFmtId="178" fontId="7" fillId="0" borderId="95" xfId="0" applyNumberFormat="1" applyFont="1" applyFill="1" applyBorder="1" applyAlignment="1">
      <alignment horizontal="right" vertical="center"/>
    </xf>
    <xf numFmtId="178" fontId="7" fillId="0" borderId="96" xfId="0" applyNumberFormat="1" applyFont="1" applyFill="1" applyBorder="1" applyAlignment="1">
      <alignment horizontal="right" vertical="center"/>
    </xf>
    <xf numFmtId="178" fontId="7" fillId="0" borderId="97" xfId="0" applyNumberFormat="1" applyFont="1" applyFill="1" applyBorder="1" applyAlignment="1">
      <alignment horizontal="right" vertical="center"/>
    </xf>
    <xf numFmtId="176" fontId="7" fillId="0" borderId="92" xfId="0" applyNumberFormat="1" applyFont="1" applyFill="1" applyBorder="1" applyAlignment="1">
      <alignment vertical="center"/>
    </xf>
    <xf numFmtId="38" fontId="7" fillId="0" borderId="93" xfId="17" applyFont="1" applyFill="1" applyBorder="1" applyAlignment="1">
      <alignment vertical="center"/>
    </xf>
    <xf numFmtId="181" fontId="7" fillId="0" borderId="93" xfId="0" applyNumberFormat="1" applyFont="1" applyFill="1" applyBorder="1" applyAlignment="1">
      <alignment horizontal="right" vertical="center"/>
    </xf>
    <xf numFmtId="178" fontId="7" fillId="0" borderId="93" xfId="0" applyNumberFormat="1" applyFont="1" applyFill="1" applyBorder="1" applyAlignment="1">
      <alignment horizontal="right" vertical="center"/>
    </xf>
    <xf numFmtId="177" fontId="7" fillId="0" borderId="90" xfId="0" applyNumberFormat="1" applyFont="1" applyFill="1" applyBorder="1" applyAlignment="1">
      <alignment horizontal="right" vertical="center"/>
    </xf>
    <xf numFmtId="178" fontId="7" fillId="0" borderId="91" xfId="0" applyNumberFormat="1" applyFont="1" applyFill="1" applyBorder="1" applyAlignment="1">
      <alignment vertical="center"/>
    </xf>
    <xf numFmtId="49" fontId="7" fillId="0" borderId="101" xfId="0" applyNumberFormat="1" applyFont="1" applyFill="1" applyBorder="1" applyAlignment="1" quotePrefix="1">
      <alignment horizontal="right" vertical="center"/>
    </xf>
    <xf numFmtId="178" fontId="7" fillId="0" borderId="102" xfId="0" applyNumberFormat="1" applyFont="1" applyFill="1" applyBorder="1" applyAlignment="1">
      <alignment horizontal="right" vertical="center"/>
    </xf>
    <xf numFmtId="178" fontId="7" fillId="0" borderId="103" xfId="0" applyNumberFormat="1" applyFont="1" applyFill="1" applyBorder="1" applyAlignment="1">
      <alignment horizontal="right" vertical="center"/>
    </xf>
    <xf numFmtId="178" fontId="7" fillId="0" borderId="104" xfId="0" applyNumberFormat="1" applyFont="1" applyFill="1" applyBorder="1" applyAlignment="1">
      <alignment horizontal="right" vertical="center"/>
    </xf>
    <xf numFmtId="178" fontId="7" fillId="0" borderId="105" xfId="0" applyNumberFormat="1" applyFont="1" applyFill="1" applyBorder="1" applyAlignment="1">
      <alignment/>
    </xf>
    <xf numFmtId="178" fontId="7" fillId="0" borderId="106" xfId="0" applyNumberFormat="1" applyFont="1" applyBorder="1" applyAlignment="1">
      <alignment/>
    </xf>
    <xf numFmtId="178" fontId="7" fillId="0" borderId="107" xfId="0" applyNumberFormat="1" applyFont="1" applyBorder="1" applyAlignment="1">
      <alignment/>
    </xf>
    <xf numFmtId="178" fontId="7" fillId="0" borderId="108" xfId="0" applyNumberFormat="1" applyFont="1" applyBorder="1" applyAlignment="1">
      <alignment/>
    </xf>
    <xf numFmtId="178" fontId="7" fillId="0" borderId="109" xfId="0" applyNumberFormat="1" applyFont="1" applyBorder="1" applyAlignment="1">
      <alignment/>
    </xf>
    <xf numFmtId="178" fontId="7" fillId="0" borderId="106" xfId="0" applyNumberFormat="1" applyFont="1" applyFill="1" applyBorder="1" applyAlignment="1">
      <alignment horizontal="right" vertical="center"/>
    </xf>
    <xf numFmtId="178" fontId="7" fillId="0" borderId="110" xfId="0" applyNumberFormat="1" applyFont="1" applyFill="1" applyBorder="1" applyAlignment="1">
      <alignment horizontal="right" vertical="center"/>
    </xf>
    <xf numFmtId="178" fontId="7" fillId="0" borderId="111" xfId="0" applyNumberFormat="1" applyFont="1" applyFill="1" applyBorder="1" applyAlignment="1">
      <alignment horizontal="right" vertical="center"/>
    </xf>
    <xf numFmtId="178" fontId="7" fillId="0" borderId="112" xfId="0" applyNumberFormat="1" applyFont="1" applyFill="1" applyBorder="1" applyAlignment="1">
      <alignment horizontal="right" vertical="center"/>
    </xf>
    <xf numFmtId="178" fontId="7" fillId="0" borderId="107" xfId="0" applyNumberFormat="1" applyFont="1" applyFill="1" applyBorder="1" applyAlignment="1">
      <alignment horizontal="right" vertical="center"/>
    </xf>
    <xf numFmtId="178" fontId="7" fillId="0" borderId="108" xfId="0" applyNumberFormat="1" applyFont="1" applyFill="1" applyBorder="1" applyAlignment="1">
      <alignment horizontal="right" vertical="center"/>
    </xf>
    <xf numFmtId="178" fontId="7" fillId="0" borderId="109" xfId="0" applyNumberFormat="1" applyFont="1" applyFill="1" applyBorder="1" applyAlignment="1">
      <alignment horizontal="right" vertical="center"/>
    </xf>
    <xf numFmtId="176" fontId="7" fillId="0" borderId="104" xfId="0" applyNumberFormat="1" applyFont="1" applyFill="1" applyBorder="1" applyAlignment="1">
      <alignment vertical="center"/>
    </xf>
    <xf numFmtId="176" fontId="7" fillId="0" borderId="105" xfId="0" applyNumberFormat="1" applyFont="1" applyFill="1" applyBorder="1" applyAlignment="1">
      <alignment vertical="center"/>
    </xf>
    <xf numFmtId="181" fontId="7" fillId="0" borderId="105" xfId="0" applyNumberFormat="1" applyFont="1" applyFill="1" applyBorder="1" applyAlignment="1">
      <alignment horizontal="right" vertical="center"/>
    </xf>
    <xf numFmtId="178" fontId="7" fillId="0" borderId="105" xfId="0" applyNumberFormat="1" applyFont="1" applyFill="1" applyBorder="1" applyAlignment="1">
      <alignment horizontal="right" vertical="center"/>
    </xf>
    <xf numFmtId="177" fontId="7" fillId="0" borderId="102" xfId="0" applyNumberFormat="1" applyFont="1" applyFill="1" applyBorder="1" applyAlignment="1">
      <alignment horizontal="right" vertical="center"/>
    </xf>
    <xf numFmtId="178" fontId="7" fillId="0" borderId="103" xfId="0" applyNumberFormat="1" applyFont="1" applyFill="1" applyBorder="1" applyAlignment="1">
      <alignment vertical="center"/>
    </xf>
    <xf numFmtId="49" fontId="7" fillId="0" borderId="113" xfId="0" applyNumberFormat="1" applyFont="1" applyFill="1" applyBorder="1" applyAlignment="1">
      <alignment horizontal="right" vertical="center"/>
    </xf>
    <xf numFmtId="0" fontId="7" fillId="0" borderId="56" xfId="0" applyFont="1" applyFill="1" applyBorder="1" applyAlignment="1">
      <alignment horizontal="right" vertical="center"/>
    </xf>
    <xf numFmtId="178" fontId="7" fillId="0" borderId="52" xfId="0" applyNumberFormat="1" applyFont="1" applyBorder="1" applyAlignment="1">
      <alignment/>
    </xf>
    <xf numFmtId="178" fontId="7" fillId="0" borderId="51" xfId="0" applyNumberFormat="1" applyFont="1" applyBorder="1" applyAlignment="1">
      <alignment/>
    </xf>
    <xf numFmtId="178" fontId="7" fillId="0" borderId="50" xfId="0" applyNumberFormat="1" applyFont="1" applyBorder="1" applyAlignment="1">
      <alignment/>
    </xf>
    <xf numFmtId="178" fontId="7" fillId="0" borderId="49" xfId="0" applyNumberFormat="1" applyFont="1" applyBorder="1" applyAlignment="1">
      <alignment/>
    </xf>
    <xf numFmtId="178" fontId="7" fillId="0" borderId="37" xfId="0" applyNumberFormat="1" applyFont="1" applyBorder="1" applyAlignment="1">
      <alignment horizontal="right"/>
    </xf>
    <xf numFmtId="49" fontId="7" fillId="0" borderId="74" xfId="0" applyNumberFormat="1" applyFont="1" applyFill="1" applyBorder="1" applyAlignment="1">
      <alignment horizontal="right" vertical="center"/>
    </xf>
    <xf numFmtId="0" fontId="7" fillId="0" borderId="68" xfId="0" applyFont="1" applyFill="1" applyBorder="1" applyAlignment="1">
      <alignment horizontal="right" vertical="center"/>
    </xf>
    <xf numFmtId="178" fontId="7" fillId="0" borderId="63" xfId="0" applyNumberFormat="1" applyFont="1" applyBorder="1" applyAlignment="1">
      <alignment/>
    </xf>
    <xf numFmtId="178" fontId="7" fillId="0" borderId="62" xfId="0" applyNumberFormat="1" applyFont="1" applyBorder="1" applyAlignment="1">
      <alignment/>
    </xf>
    <xf numFmtId="178" fontId="7" fillId="0" borderId="69" xfId="0" applyNumberFormat="1" applyFont="1" applyBorder="1" applyAlignment="1">
      <alignment horizontal="right"/>
    </xf>
    <xf numFmtId="178" fontId="7" fillId="0" borderId="61" xfId="0" applyNumberFormat="1" applyFont="1" applyBorder="1" applyAlignment="1">
      <alignment/>
    </xf>
    <xf numFmtId="176" fontId="7" fillId="0" borderId="68" xfId="0" applyNumberFormat="1" applyFont="1" applyFill="1" applyBorder="1" applyAlignment="1">
      <alignment vertical="center"/>
    </xf>
    <xf numFmtId="176" fontId="7" fillId="0" borderId="64" xfId="0" applyNumberFormat="1" applyFont="1" applyFill="1" applyBorder="1" applyAlignment="1">
      <alignment vertical="center"/>
    </xf>
    <xf numFmtId="49" fontId="14" fillId="0" borderId="24" xfId="0" applyNumberFormat="1" applyFont="1" applyFill="1" applyBorder="1" applyAlignment="1">
      <alignment horizontal="right" vertical="center"/>
    </xf>
    <xf numFmtId="49" fontId="7" fillId="0" borderId="114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178" fontId="7" fillId="0" borderId="115" xfId="0" applyNumberFormat="1" applyFont="1" applyFill="1" applyBorder="1" applyAlignment="1">
      <alignment horizontal="right" vertical="center"/>
    </xf>
    <xf numFmtId="178" fontId="7" fillId="0" borderId="116" xfId="0" applyNumberFormat="1" applyFont="1" applyFill="1" applyBorder="1" applyAlignment="1">
      <alignment horizontal="right" vertical="center"/>
    </xf>
    <xf numFmtId="178" fontId="7" fillId="0" borderId="1" xfId="0" applyNumberFormat="1" applyFont="1" applyFill="1" applyBorder="1" applyAlignment="1">
      <alignment horizontal="right" vertical="center"/>
    </xf>
    <xf numFmtId="178" fontId="7" fillId="0" borderId="117" xfId="0" applyNumberFormat="1" applyFont="1" applyFill="1" applyBorder="1" applyAlignment="1">
      <alignment/>
    </xf>
    <xf numFmtId="178" fontId="7" fillId="0" borderId="118" xfId="0" applyNumberFormat="1" applyFont="1" applyBorder="1" applyAlignment="1">
      <alignment/>
    </xf>
    <xf numFmtId="178" fontId="7" fillId="0" borderId="119" xfId="0" applyNumberFormat="1" applyFont="1" applyBorder="1" applyAlignment="1">
      <alignment/>
    </xf>
    <xf numFmtId="178" fontId="7" fillId="0" borderId="120" xfId="0" applyNumberFormat="1" applyFont="1" applyBorder="1" applyAlignment="1">
      <alignment/>
    </xf>
    <xf numFmtId="178" fontId="7" fillId="0" borderId="121" xfId="0" applyNumberFormat="1" applyFont="1" applyBorder="1" applyAlignment="1">
      <alignment/>
    </xf>
    <xf numFmtId="178" fontId="7" fillId="0" borderId="118" xfId="0" applyNumberFormat="1" applyFont="1" applyFill="1" applyBorder="1" applyAlignment="1">
      <alignment horizontal="right" vertical="center"/>
    </xf>
    <xf numFmtId="178" fontId="7" fillId="0" borderId="24" xfId="0" applyNumberFormat="1" applyFont="1" applyBorder="1" applyAlignment="1">
      <alignment/>
    </xf>
    <xf numFmtId="178" fontId="7" fillId="0" borderId="122" xfId="0" applyNumberFormat="1" applyFont="1" applyFill="1" applyBorder="1" applyAlignment="1">
      <alignment horizontal="right" vertical="center"/>
    </xf>
    <xf numFmtId="178" fontId="7" fillId="0" borderId="123" xfId="0" applyNumberFormat="1" applyFont="1" applyFill="1" applyBorder="1" applyAlignment="1">
      <alignment horizontal="right" vertical="center"/>
    </xf>
    <xf numFmtId="178" fontId="7" fillId="0" borderId="124" xfId="0" applyNumberFormat="1" applyFont="1" applyFill="1" applyBorder="1" applyAlignment="1">
      <alignment horizontal="right" vertical="center"/>
    </xf>
    <xf numFmtId="178" fontId="7" fillId="0" borderId="119" xfId="0" applyNumberFormat="1" applyFont="1" applyFill="1" applyBorder="1" applyAlignment="1">
      <alignment horizontal="right" vertical="center"/>
    </xf>
    <xf numFmtId="178" fontId="7" fillId="0" borderId="120" xfId="0" applyNumberFormat="1" applyFont="1" applyFill="1" applyBorder="1" applyAlignment="1">
      <alignment horizontal="right" vertical="center"/>
    </xf>
    <xf numFmtId="178" fontId="7" fillId="0" borderId="121" xfId="0" applyNumberFormat="1" applyFont="1" applyFill="1" applyBorder="1" applyAlignment="1">
      <alignment horizontal="right" vertical="center"/>
    </xf>
    <xf numFmtId="176" fontId="7" fillId="0" borderId="1" xfId="0" applyNumberFormat="1" applyFont="1" applyFill="1" applyBorder="1" applyAlignment="1">
      <alignment vertical="center"/>
    </xf>
    <xf numFmtId="176" fontId="7" fillId="0" borderId="117" xfId="0" applyNumberFormat="1" applyFont="1" applyFill="1" applyBorder="1" applyAlignment="1">
      <alignment vertical="center"/>
    </xf>
    <xf numFmtId="181" fontId="7" fillId="0" borderId="117" xfId="0" applyNumberFormat="1" applyFont="1" applyFill="1" applyBorder="1" applyAlignment="1">
      <alignment horizontal="right" vertical="center"/>
    </xf>
    <xf numFmtId="178" fontId="7" fillId="0" borderId="117" xfId="0" applyNumberFormat="1" applyFont="1" applyFill="1" applyBorder="1" applyAlignment="1">
      <alignment horizontal="right" vertical="center"/>
    </xf>
    <xf numFmtId="177" fontId="7" fillId="0" borderId="115" xfId="0" applyNumberFormat="1" applyFont="1" applyFill="1" applyBorder="1" applyAlignment="1">
      <alignment horizontal="right" vertical="center"/>
    </xf>
    <xf numFmtId="178" fontId="7" fillId="0" borderId="116" xfId="0" applyNumberFormat="1" applyFont="1" applyFill="1" applyBorder="1" applyAlignment="1">
      <alignment vertical="center"/>
    </xf>
    <xf numFmtId="49" fontId="5" fillId="0" borderId="5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85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84" fontId="5" fillId="0" borderId="0" xfId="0" applyNumberFormat="1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178" fontId="5" fillId="0" borderId="1" xfId="0" applyNumberFormat="1" applyFont="1" applyFill="1" applyBorder="1" applyAlignment="1">
      <alignment horizontal="right" vertical="center"/>
    </xf>
    <xf numFmtId="177" fontId="5" fillId="0" borderId="1" xfId="0" applyNumberFormat="1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8" fillId="0" borderId="8" xfId="0" applyFont="1" applyFill="1" applyBorder="1" applyAlignment="1" quotePrefix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right" vertical="center"/>
    </xf>
    <xf numFmtId="0" fontId="14" fillId="0" borderId="33" xfId="0" applyFont="1" applyFill="1" applyBorder="1" applyAlignment="1">
      <alignment horizontal="right" vertical="center"/>
    </xf>
    <xf numFmtId="49" fontId="5" fillId="0" borderId="13" xfId="0" applyNumberFormat="1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horizontal="center" vertical="center" wrapText="1"/>
    </xf>
    <xf numFmtId="0" fontId="12" fillId="0" borderId="125" xfId="0" applyFont="1" applyFill="1" applyBorder="1" applyAlignment="1">
      <alignment horizontal="center" vertical="center" wrapText="1"/>
    </xf>
    <xf numFmtId="0" fontId="10" fillId="0" borderId="126" xfId="0" applyFont="1" applyFill="1" applyBorder="1" applyAlignment="1" quotePrefix="1">
      <alignment horizontal="center" vertical="center" wrapText="1"/>
    </xf>
    <xf numFmtId="0" fontId="10" fillId="0" borderId="12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 quotePrefix="1">
      <alignment horizontal="center" vertical="center" wrapText="1"/>
    </xf>
    <xf numFmtId="0" fontId="12" fillId="0" borderId="127" xfId="0" applyFont="1" applyFill="1" applyBorder="1" applyAlignment="1" quotePrefix="1">
      <alignment horizontal="center" vertical="center" wrapText="1"/>
    </xf>
    <xf numFmtId="0" fontId="12" fillId="0" borderId="128" xfId="0" applyFont="1" applyFill="1" applyBorder="1" applyAlignment="1" quotePrefix="1">
      <alignment horizontal="center" vertical="center" wrapText="1"/>
    </xf>
    <xf numFmtId="0" fontId="10" fillId="0" borderId="129" xfId="0" applyFont="1" applyFill="1" applyBorder="1" applyAlignment="1">
      <alignment horizontal="center" vertical="center" wrapText="1"/>
    </xf>
    <xf numFmtId="0" fontId="10" fillId="0" borderId="130" xfId="0" applyFont="1" applyFill="1" applyBorder="1" applyAlignment="1">
      <alignment horizontal="center" vertical="center" wrapText="1"/>
    </xf>
    <xf numFmtId="0" fontId="14" fillId="0" borderId="131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 quotePrefix="1">
      <alignment horizontal="center" vertical="center" wrapText="1"/>
    </xf>
    <xf numFmtId="0" fontId="10" fillId="0" borderId="131" xfId="0" applyFont="1" applyFill="1" applyBorder="1" applyAlignment="1">
      <alignment horizontal="center" vertical="center" wrapText="1"/>
    </xf>
    <xf numFmtId="0" fontId="10" fillId="0" borderId="132" xfId="0" applyFont="1" applyFill="1" applyBorder="1" applyAlignment="1">
      <alignment horizontal="center" vertical="center" wrapText="1"/>
    </xf>
    <xf numFmtId="0" fontId="10" fillId="0" borderId="133" xfId="0" applyFont="1" applyFill="1" applyBorder="1" applyAlignment="1">
      <alignment horizontal="center" vertical="center" wrapText="1"/>
    </xf>
    <xf numFmtId="0" fontId="10" fillId="0" borderId="134" xfId="0" applyFont="1" applyFill="1" applyBorder="1" applyAlignment="1" quotePrefix="1">
      <alignment horizontal="center" vertical="center" wrapText="1"/>
    </xf>
    <xf numFmtId="0" fontId="10" fillId="0" borderId="135" xfId="0" applyFont="1" applyFill="1" applyBorder="1" applyAlignment="1" quotePrefix="1">
      <alignment horizontal="center" vertical="center" wrapText="1"/>
    </xf>
    <xf numFmtId="0" fontId="10" fillId="0" borderId="18" xfId="0" applyFont="1" applyFill="1" applyBorder="1" applyAlignment="1" quotePrefix="1">
      <alignment horizontal="center" vertical="center" wrapText="1"/>
    </xf>
    <xf numFmtId="0" fontId="10" fillId="0" borderId="22" xfId="0" applyFont="1" applyFill="1" applyBorder="1" applyAlignment="1" quotePrefix="1">
      <alignment horizontal="center" vertical="center" wrapText="1"/>
    </xf>
    <xf numFmtId="0" fontId="10" fillId="0" borderId="15" xfId="0" applyFont="1" applyFill="1" applyBorder="1" applyAlignment="1" quotePrefix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36" xfId="0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37" xfId="0" applyBorder="1" applyAlignment="1">
      <alignment horizontal="center" vertical="center" wrapText="1"/>
    </xf>
    <xf numFmtId="0" fontId="12" fillId="0" borderId="138" xfId="0" applyFont="1" applyFill="1" applyBorder="1" applyAlignment="1" quotePrefix="1">
      <alignment horizontal="center" vertical="center" wrapText="1"/>
    </xf>
    <xf numFmtId="49" fontId="14" fillId="0" borderId="10" xfId="0" applyNumberFormat="1" applyFont="1" applyFill="1" applyBorder="1" applyAlignment="1">
      <alignment horizontal="right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13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4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79" fontId="7" fillId="0" borderId="28" xfId="0" applyNumberFormat="1" applyFont="1" applyBorder="1" applyAlignment="1">
      <alignment vertical="center"/>
    </xf>
    <xf numFmtId="179" fontId="7" fillId="0" borderId="26" xfId="0" applyNumberFormat="1" applyFont="1" applyBorder="1" applyAlignment="1">
      <alignment vertical="center"/>
    </xf>
    <xf numFmtId="0" fontId="7" fillId="0" borderId="140" xfId="0" applyFont="1" applyFill="1" applyBorder="1" applyAlignment="1">
      <alignment horizontal="center" vertical="center" wrapText="1"/>
    </xf>
    <xf numFmtId="178" fontId="7" fillId="0" borderId="141" xfId="0" applyNumberFormat="1" applyFont="1" applyFill="1" applyBorder="1" applyAlignment="1">
      <alignment horizontal="right" vertical="center"/>
    </xf>
    <xf numFmtId="178" fontId="7" fillId="0" borderId="40" xfId="0" applyNumberFormat="1" applyFont="1" applyBorder="1" applyAlignment="1">
      <alignment horizontal="right" vertical="center" wrapText="1"/>
    </xf>
    <xf numFmtId="178" fontId="7" fillId="0" borderId="46" xfId="0" applyNumberFormat="1" applyFont="1" applyFill="1" applyBorder="1" applyAlignment="1">
      <alignment horizontal="right" vertical="center"/>
    </xf>
    <xf numFmtId="178" fontId="7" fillId="0" borderId="39" xfId="0" applyNumberFormat="1" applyFont="1" applyFill="1" applyBorder="1" applyAlignment="1" quotePrefix="1">
      <alignment horizontal="right" vertical="center"/>
    </xf>
    <xf numFmtId="178" fontId="7" fillId="0" borderId="45" xfId="0" applyNumberFormat="1" applyFont="1" applyFill="1" applyBorder="1" applyAlignment="1" quotePrefix="1">
      <alignment horizontal="right" vertical="center"/>
    </xf>
    <xf numFmtId="178" fontId="7" fillId="0" borderId="36" xfId="0" applyNumberFormat="1" applyFont="1" applyFill="1" applyBorder="1" applyAlignment="1" quotePrefix="1">
      <alignment horizontal="right" vertical="center"/>
    </xf>
    <xf numFmtId="0" fontId="7" fillId="0" borderId="12" xfId="0" applyFont="1" applyFill="1" applyBorder="1" applyAlignment="1">
      <alignment horizontal="right" vertical="center" wrapText="1"/>
    </xf>
    <xf numFmtId="178" fontId="7" fillId="0" borderId="38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178" fontId="7" fillId="0" borderId="43" xfId="0" applyNumberFormat="1" applyFont="1" applyFill="1" applyBorder="1" applyAlignment="1">
      <alignment horizontal="right" vertical="center" wrapText="1"/>
    </xf>
    <xf numFmtId="178" fontId="7" fillId="0" borderId="0" xfId="0" applyNumberFormat="1" applyFont="1" applyBorder="1" applyAlignment="1">
      <alignment horizontal="right" vertical="center" wrapText="1"/>
    </xf>
    <xf numFmtId="178" fontId="7" fillId="0" borderId="13" xfId="0" applyNumberFormat="1" applyFont="1" applyBorder="1" applyAlignment="1">
      <alignment horizontal="right" vertical="center" wrapText="1"/>
    </xf>
    <xf numFmtId="0" fontId="10" fillId="0" borderId="142" xfId="0" applyFont="1" applyFill="1" applyBorder="1" applyAlignment="1" quotePrefix="1">
      <alignment horizontal="center" vertical="center" wrapText="1"/>
    </xf>
    <xf numFmtId="0" fontId="10" fillId="0" borderId="12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143" xfId="0" applyBorder="1" applyAlignment="1">
      <alignment horizontal="center" vertical="center" wrapText="1"/>
    </xf>
    <xf numFmtId="179" fontId="7" fillId="0" borderId="39" xfId="0" applyNumberFormat="1" applyFont="1" applyFill="1" applyBorder="1" applyAlignment="1" quotePrefix="1">
      <alignment vertical="center"/>
    </xf>
    <xf numFmtId="178" fontId="7" fillId="0" borderId="38" xfId="0" applyNumberFormat="1" applyFont="1" applyFill="1" applyBorder="1" applyAlignment="1" quotePrefix="1">
      <alignment horizontal="right" vertical="center"/>
    </xf>
    <xf numFmtId="179" fontId="7" fillId="0" borderId="37" xfId="0" applyNumberFormat="1" applyFont="1" applyFill="1" applyBorder="1" applyAlignment="1">
      <alignment vertical="center"/>
    </xf>
    <xf numFmtId="178" fontId="7" fillId="0" borderId="12" xfId="0" applyNumberFormat="1" applyFont="1" applyFill="1" applyBorder="1" applyAlignment="1" quotePrefix="1">
      <alignment horizontal="right" vertical="center"/>
    </xf>
    <xf numFmtId="178" fontId="7" fillId="0" borderId="40" xfId="0" applyNumberFormat="1" applyFont="1" applyFill="1" applyBorder="1" applyAlignment="1" quotePrefix="1">
      <alignment horizontal="right" vertical="center"/>
    </xf>
    <xf numFmtId="186" fontId="7" fillId="0" borderId="4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184" fontId="7" fillId="0" borderId="37" xfId="0" applyNumberFormat="1" applyFont="1" applyFill="1" applyBorder="1" applyAlignment="1">
      <alignment horizontal="right" vertical="center"/>
    </xf>
    <xf numFmtId="184" fontId="7" fillId="0" borderId="36" xfId="0" applyNumberFormat="1" applyFont="1" applyFill="1" applyBorder="1" applyAlignment="1">
      <alignment horizontal="right" vertical="center"/>
    </xf>
    <xf numFmtId="178" fontId="7" fillId="0" borderId="12" xfId="0" applyNumberFormat="1" applyFont="1" applyFill="1" applyBorder="1" applyAlignment="1">
      <alignment horizontal="right" vertical="center"/>
    </xf>
    <xf numFmtId="178" fontId="7" fillId="0" borderId="46" xfId="0" applyNumberFormat="1" applyFont="1" applyFill="1" applyBorder="1" applyAlignment="1" quotePrefix="1">
      <alignment horizontal="right" vertical="center"/>
    </xf>
    <xf numFmtId="178" fontId="7" fillId="0" borderId="44" xfId="0" applyNumberFormat="1" applyFont="1" applyFill="1" applyBorder="1" applyAlignment="1" quotePrefix="1">
      <alignment horizontal="right" vertical="center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178" fontId="7" fillId="0" borderId="13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 quotePrefix="1">
      <alignment horizontal="right"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87" fontId="21" fillId="0" borderId="0" xfId="0" applyNumberFormat="1" applyFont="1" applyFill="1" applyBorder="1" applyAlignment="1">
      <alignment horizontal="left" vertical="center"/>
    </xf>
    <xf numFmtId="179" fontId="7" fillId="0" borderId="39" xfId="0" applyNumberFormat="1" applyFont="1" applyFill="1" applyBorder="1" applyAlignment="1">
      <alignment vertical="center"/>
    </xf>
    <xf numFmtId="178" fontId="19" fillId="0" borderId="0" xfId="0" applyNumberFormat="1" applyFont="1" applyFill="1" applyBorder="1" applyAlignment="1" quotePrefix="1">
      <alignment horizontal="left" vertical="center"/>
    </xf>
    <xf numFmtId="0" fontId="7" fillId="0" borderId="12" xfId="0" applyFont="1" applyBorder="1" applyAlignment="1">
      <alignment horizontal="right" vertical="center"/>
    </xf>
    <xf numFmtId="178" fontId="19" fillId="0" borderId="0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79" fontId="7" fillId="0" borderId="37" xfId="16" applyNumberFormat="1" applyFont="1" applyFill="1" applyBorder="1" applyAlignment="1">
      <alignment vertical="center"/>
    </xf>
    <xf numFmtId="178" fontId="7" fillId="0" borderId="144" xfId="0" applyNumberFormat="1" applyFont="1" applyFill="1" applyBorder="1" applyAlignment="1">
      <alignment horizontal="right" vertical="center"/>
    </xf>
    <xf numFmtId="178" fontId="7" fillId="0" borderId="60" xfId="0" applyNumberFormat="1" applyFont="1" applyFill="1" applyBorder="1" applyAlignment="1">
      <alignment horizontal="right"/>
    </xf>
    <xf numFmtId="183" fontId="7" fillId="0" borderId="52" xfId="0" applyNumberFormat="1" applyFont="1" applyFill="1" applyBorder="1" applyAlignment="1">
      <alignment horizontal="right" vertical="center"/>
    </xf>
    <xf numFmtId="183" fontId="7" fillId="0" borderId="59" xfId="0" applyNumberFormat="1" applyFont="1" applyFill="1" applyBorder="1" applyAlignment="1">
      <alignment horizontal="right" vertical="center"/>
    </xf>
    <xf numFmtId="183" fontId="7" fillId="0" borderId="51" xfId="0" applyNumberFormat="1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horizontal="center" vertical="center" wrapText="1"/>
    </xf>
    <xf numFmtId="0" fontId="7" fillId="0" borderId="113" xfId="0" applyFont="1" applyFill="1" applyBorder="1" applyAlignment="1">
      <alignment horizontal="right" vertical="center"/>
    </xf>
    <xf numFmtId="178" fontId="7" fillId="0" borderId="47" xfId="0" applyNumberFormat="1" applyFont="1" applyFill="1" applyBorder="1" applyAlignment="1">
      <alignment horizontal="right" vertical="center"/>
    </xf>
    <xf numFmtId="179" fontId="7" fillId="0" borderId="52" xfId="0" applyNumberFormat="1" applyFont="1" applyFill="1" applyBorder="1" applyAlignment="1" quotePrefix="1">
      <alignment vertical="center"/>
    </xf>
    <xf numFmtId="179" fontId="7" fillId="0" borderId="52" xfId="0" applyNumberFormat="1" applyFont="1" applyFill="1" applyBorder="1" applyAlignment="1">
      <alignment vertical="center"/>
    </xf>
    <xf numFmtId="179" fontId="7" fillId="0" borderId="50" xfId="0" applyNumberFormat="1" applyFont="1" applyFill="1" applyBorder="1" applyAlignment="1">
      <alignment vertical="center"/>
    </xf>
    <xf numFmtId="178" fontId="7" fillId="0" borderId="113" xfId="0" applyNumberFormat="1" applyFont="1" applyFill="1" applyBorder="1" applyAlignment="1">
      <alignment horizontal="right" vertical="center"/>
    </xf>
    <xf numFmtId="186" fontId="7" fillId="0" borderId="53" xfId="0" applyNumberFormat="1" applyFont="1" applyFill="1" applyBorder="1" applyAlignment="1">
      <alignment horizontal="right" vertical="center"/>
    </xf>
    <xf numFmtId="177" fontId="7" fillId="0" borderId="56" xfId="0" applyNumberFormat="1" applyFont="1" applyFill="1" applyBorder="1" applyAlignment="1">
      <alignment horizontal="right" vertical="center"/>
    </xf>
    <xf numFmtId="184" fontId="7" fillId="0" borderId="50" xfId="0" applyNumberFormat="1" applyFont="1" applyFill="1" applyBorder="1" applyAlignment="1">
      <alignment horizontal="right" vertical="center"/>
    </xf>
    <xf numFmtId="184" fontId="7" fillId="0" borderId="51" xfId="0" applyNumberFormat="1" applyFont="1" applyFill="1" applyBorder="1" applyAlignment="1">
      <alignment horizontal="right" vertical="center"/>
    </xf>
    <xf numFmtId="178" fontId="7" fillId="0" borderId="60" xfId="0" applyNumberFormat="1" applyFont="1" applyFill="1" applyBorder="1" applyAlignment="1">
      <alignment horizontal="right" vertical="center"/>
    </xf>
    <xf numFmtId="178" fontId="7" fillId="0" borderId="46" xfId="0" applyNumberFormat="1" applyFont="1" applyFill="1" applyBorder="1" applyAlignment="1">
      <alignment horizontal="right"/>
    </xf>
    <xf numFmtId="183" fontId="7" fillId="0" borderId="39" xfId="0" applyNumberFormat="1" applyFont="1" applyFill="1" applyBorder="1" applyAlignment="1">
      <alignment horizontal="right" vertical="center"/>
    </xf>
    <xf numFmtId="183" fontId="7" fillId="0" borderId="45" xfId="0" applyNumberFormat="1" applyFont="1" applyFill="1" applyBorder="1" applyAlignment="1">
      <alignment horizontal="right" vertical="center"/>
    </xf>
    <xf numFmtId="183" fontId="7" fillId="0" borderId="36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vertical="center"/>
    </xf>
    <xf numFmtId="180" fontId="7" fillId="0" borderId="0" xfId="0" applyNumberFormat="1" applyFont="1" applyFill="1" applyBorder="1" applyAlignment="1">
      <alignment horizontal="right" vertical="center"/>
    </xf>
    <xf numFmtId="0" fontId="7" fillId="0" borderId="44" xfId="0" applyFont="1" applyFill="1" applyBorder="1" applyAlignment="1">
      <alignment horizontal="right" vertical="center" wrapText="1"/>
    </xf>
    <xf numFmtId="178" fontId="5" fillId="0" borderId="0" xfId="0" applyNumberFormat="1" applyFont="1" applyFill="1" applyBorder="1" applyAlignment="1" quotePrefix="1">
      <alignment horizontal="right" vertical="center"/>
    </xf>
    <xf numFmtId="178" fontId="7" fillId="0" borderId="12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188" fontId="5" fillId="0" borderId="0" xfId="0" applyNumberFormat="1" applyFont="1" applyFill="1" applyBorder="1" applyAlignment="1" applyProtection="1" quotePrefix="1">
      <alignment horizontal="right" vertical="center"/>
      <protection locked="0"/>
    </xf>
    <xf numFmtId="178" fontId="7" fillId="0" borderId="46" xfId="0" applyNumberFormat="1" applyFont="1" applyFill="1" applyBorder="1" applyAlignment="1">
      <alignment horizontal="right" vertical="top"/>
    </xf>
    <xf numFmtId="178" fontId="7" fillId="0" borderId="48" xfId="0" applyNumberFormat="1" applyFont="1" applyFill="1" applyBorder="1" applyAlignment="1">
      <alignment vertical="center"/>
    </xf>
    <xf numFmtId="0" fontId="7" fillId="0" borderId="47" xfId="0" applyFont="1" applyFill="1" applyBorder="1" applyAlignment="1">
      <alignment horizontal="right" vertical="center"/>
    </xf>
    <xf numFmtId="179" fontId="7" fillId="0" borderId="50" xfId="16" applyNumberFormat="1" applyFont="1" applyFill="1" applyBorder="1" applyAlignment="1">
      <alignment vertical="center"/>
    </xf>
    <xf numFmtId="0" fontId="5" fillId="0" borderId="56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2" fontId="7" fillId="0" borderId="46" xfId="21" applyNumberFormat="1" applyFont="1" applyFill="1" applyBorder="1">
      <alignment/>
      <protection/>
    </xf>
    <xf numFmtId="2" fontId="7" fillId="0" borderId="36" xfId="21" applyNumberFormat="1" applyFont="1" applyFill="1" applyBorder="1">
      <alignment/>
      <protection/>
    </xf>
    <xf numFmtId="189" fontId="7" fillId="0" borderId="42" xfId="0" applyNumberFormat="1" applyFont="1" applyFill="1" applyBorder="1" applyAlignment="1">
      <alignment horizontal="right" vertical="center"/>
    </xf>
    <xf numFmtId="189" fontId="7" fillId="0" borderId="45" xfId="0" applyNumberFormat="1" applyFont="1" applyFill="1" applyBorder="1" applyAlignment="1">
      <alignment horizontal="right" vertical="center"/>
    </xf>
    <xf numFmtId="189" fontId="7" fillId="0" borderId="43" xfId="0" applyNumberFormat="1" applyFont="1" applyFill="1" applyBorder="1" applyAlignment="1">
      <alignment horizontal="right" vertical="center"/>
    </xf>
    <xf numFmtId="178" fontId="19" fillId="0" borderId="0" xfId="0" applyNumberFormat="1" applyFont="1" applyFill="1" applyBorder="1" applyAlignment="1" quotePrefix="1">
      <alignment horizontal="right" vertical="center"/>
    </xf>
    <xf numFmtId="179" fontId="7" fillId="0" borderId="13" xfId="0" applyNumberFormat="1" applyFont="1" applyFill="1" applyBorder="1" applyAlignment="1">
      <alignment horizontal="right" vertical="center"/>
    </xf>
    <xf numFmtId="0" fontId="7" fillId="0" borderId="12" xfId="0" applyNumberFormat="1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horizontal="left" vertical="center"/>
    </xf>
    <xf numFmtId="178" fontId="7" fillId="0" borderId="60" xfId="0" applyNumberFormat="1" applyFont="1" applyFill="1" applyBorder="1" applyAlignment="1" quotePrefix="1">
      <alignment horizontal="right" vertical="center"/>
    </xf>
    <xf numFmtId="178" fontId="7" fillId="0" borderId="48" xfId="0" applyNumberFormat="1" applyFont="1" applyFill="1" applyBorder="1" applyAlignment="1" quotePrefix="1">
      <alignment horizontal="right" vertical="center"/>
    </xf>
    <xf numFmtId="178" fontId="7" fillId="0" borderId="59" xfId="0" applyNumberFormat="1" applyFont="1" applyFill="1" applyBorder="1" applyAlignment="1" quotePrefix="1">
      <alignment horizontal="right" vertical="center"/>
    </xf>
    <xf numFmtId="178" fontId="7" fillId="0" borderId="55" xfId="0" applyNumberFormat="1" applyFont="1" applyFill="1" applyBorder="1" applyAlignment="1" quotePrefix="1">
      <alignment horizontal="right" vertical="center"/>
    </xf>
    <xf numFmtId="190" fontId="7" fillId="0" borderId="113" xfId="0" applyNumberFormat="1" applyFont="1" applyFill="1" applyBorder="1" applyAlignment="1">
      <alignment horizontal="right" vertical="center"/>
    </xf>
    <xf numFmtId="0" fontId="7" fillId="0" borderId="56" xfId="0" applyFont="1" applyFill="1" applyBorder="1" applyAlignment="1">
      <alignment vertical="center"/>
    </xf>
    <xf numFmtId="178" fontId="7" fillId="0" borderId="49" xfId="0" applyNumberFormat="1" applyFont="1" applyFill="1" applyBorder="1" applyAlignment="1" quotePrefix="1">
      <alignment horizontal="right" vertical="center"/>
    </xf>
    <xf numFmtId="178" fontId="7" fillId="0" borderId="51" xfId="0" applyNumberFormat="1" applyFont="1" applyFill="1" applyBorder="1" applyAlignment="1" quotePrefix="1">
      <alignment horizontal="right" vertical="center"/>
    </xf>
    <xf numFmtId="178" fontId="7" fillId="0" borderId="42" xfId="0" applyNumberFormat="1" applyFont="1" applyFill="1" applyBorder="1" applyAlignment="1" quotePrefix="1">
      <alignment horizontal="right" vertical="center"/>
    </xf>
    <xf numFmtId="178" fontId="7" fillId="0" borderId="43" xfId="0" applyNumberFormat="1" applyFont="1" applyFill="1" applyBorder="1" applyAlignment="1" quotePrefix="1">
      <alignment horizontal="right" vertical="center"/>
    </xf>
    <xf numFmtId="0" fontId="7" fillId="0" borderId="39" xfId="0" applyFont="1" applyFill="1" applyBorder="1" applyAlignment="1" quotePrefix="1">
      <alignment horizontal="right" vertical="center"/>
    </xf>
    <xf numFmtId="190" fontId="7" fillId="0" borderId="12" xfId="0" applyNumberFormat="1" applyFont="1" applyFill="1" applyBorder="1" applyAlignment="1">
      <alignment horizontal="right" vertical="center"/>
    </xf>
    <xf numFmtId="0" fontId="7" fillId="0" borderId="45" xfId="0" applyFont="1" applyFill="1" applyBorder="1" applyAlignment="1" quotePrefix="1">
      <alignment horizontal="right" vertical="center"/>
    </xf>
    <xf numFmtId="178" fontId="7" fillId="0" borderId="53" xfId="0" applyNumberFormat="1" applyFont="1" applyFill="1" applyBorder="1" applyAlignment="1" quotePrefix="1">
      <alignment horizontal="right" vertical="center"/>
    </xf>
    <xf numFmtId="0" fontId="7" fillId="0" borderId="52" xfId="0" applyFont="1" applyFill="1" applyBorder="1" applyAlignment="1" quotePrefix="1">
      <alignment horizontal="right" vertical="center"/>
    </xf>
    <xf numFmtId="0" fontId="7" fillId="0" borderId="59" xfId="0" applyFont="1" applyFill="1" applyBorder="1" applyAlignment="1" quotePrefix="1">
      <alignment horizontal="right" vertical="center"/>
    </xf>
    <xf numFmtId="0" fontId="7" fillId="0" borderId="36" xfId="0" applyFont="1" applyFill="1" applyBorder="1" applyAlignment="1">
      <alignment horizontal="right" vertical="center"/>
    </xf>
    <xf numFmtId="0" fontId="7" fillId="0" borderId="42" xfId="0" applyFont="1" applyFill="1" applyBorder="1" applyAlignment="1" quotePrefix="1">
      <alignment horizontal="right" vertical="center"/>
    </xf>
    <xf numFmtId="0" fontId="7" fillId="0" borderId="36" xfId="0" applyFont="1" applyFill="1" applyBorder="1" applyAlignment="1" quotePrefix="1">
      <alignment horizontal="right" vertical="center"/>
    </xf>
    <xf numFmtId="0" fontId="7" fillId="0" borderId="42" xfId="0" applyFont="1" applyFill="1" applyBorder="1" applyAlignment="1">
      <alignment horizontal="right" vertical="center"/>
    </xf>
    <xf numFmtId="0" fontId="7" fillId="0" borderId="51" xfId="0" applyFont="1" applyFill="1" applyBorder="1" applyAlignment="1">
      <alignment horizontal="right" vertical="center"/>
    </xf>
    <xf numFmtId="0" fontId="7" fillId="0" borderId="48" xfId="0" applyFont="1" applyFill="1" applyBorder="1" applyAlignment="1" quotePrefix="1">
      <alignment horizontal="right" vertical="center"/>
    </xf>
    <xf numFmtId="179" fontId="7" fillId="0" borderId="50" xfId="0" applyNumberFormat="1" applyFont="1" applyFill="1" applyBorder="1" applyAlignment="1">
      <alignment horizontal="right" vertical="center"/>
    </xf>
    <xf numFmtId="0" fontId="7" fillId="0" borderId="40" xfId="0" applyFont="1" applyFill="1" applyBorder="1" applyAlignment="1" quotePrefix="1">
      <alignment horizontal="right" vertical="center" shrinkToFit="1"/>
    </xf>
    <xf numFmtId="178" fontId="7" fillId="0" borderId="40" xfId="0" applyNumberFormat="1" applyFont="1" applyFill="1" applyBorder="1" applyAlignment="1" quotePrefix="1">
      <alignment horizontal="right" vertical="center" shrinkToFit="1"/>
    </xf>
    <xf numFmtId="183" fontId="7" fillId="0" borderId="36" xfId="0" applyNumberFormat="1" applyFont="1" applyFill="1" applyBorder="1" applyAlignment="1" quotePrefix="1">
      <alignment horizontal="right" vertical="center"/>
    </xf>
    <xf numFmtId="178" fontId="7" fillId="0" borderId="53" xfId="0" applyNumberFormat="1" applyFont="1" applyFill="1" applyBorder="1" applyAlignment="1" quotePrefix="1">
      <alignment horizontal="right" vertical="center" shrinkToFit="1"/>
    </xf>
    <xf numFmtId="0" fontId="7" fillId="0" borderId="51" xfId="0" applyFont="1" applyFill="1" applyBorder="1" applyAlignment="1" quotePrefix="1">
      <alignment horizontal="right" vertical="center"/>
    </xf>
    <xf numFmtId="0" fontId="7" fillId="0" borderId="48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45" xfId="0" applyFont="1" applyFill="1" applyBorder="1" applyAlignment="1">
      <alignment horizontal="right" vertical="center"/>
    </xf>
    <xf numFmtId="0" fontId="5" fillId="0" borderId="53" xfId="0" applyFont="1" applyFill="1" applyBorder="1" applyAlignment="1" quotePrefix="1">
      <alignment horizontal="right" vertical="center" shrinkToFit="1"/>
    </xf>
    <xf numFmtId="0" fontId="7" fillId="0" borderId="52" xfId="0" applyFont="1" applyFill="1" applyBorder="1" applyAlignment="1">
      <alignment horizontal="right" vertical="center"/>
    </xf>
    <xf numFmtId="0" fontId="7" fillId="0" borderId="59" xfId="0" applyFont="1" applyFill="1" applyBorder="1" applyAlignment="1">
      <alignment horizontal="right" vertical="center"/>
    </xf>
    <xf numFmtId="0" fontId="5" fillId="0" borderId="51" xfId="0" applyFont="1" applyFill="1" applyBorder="1" applyAlignment="1">
      <alignment horizontal="right" vertical="center"/>
    </xf>
    <xf numFmtId="0" fontId="7" fillId="0" borderId="56" xfId="0" applyFont="1" applyBorder="1" applyAlignment="1">
      <alignment/>
    </xf>
    <xf numFmtId="178" fontId="5" fillId="0" borderId="56" xfId="0" applyNumberFormat="1" applyFont="1" applyFill="1" applyBorder="1" applyAlignment="1" quotePrefix="1">
      <alignment horizontal="right" vertical="center"/>
    </xf>
    <xf numFmtId="49" fontId="7" fillId="0" borderId="42" xfId="0" applyNumberFormat="1" applyFont="1" applyFill="1" applyBorder="1" applyAlignment="1">
      <alignment horizontal="right" vertical="center"/>
    </xf>
    <xf numFmtId="49" fontId="7" fillId="0" borderId="39" xfId="0" applyNumberFormat="1" applyFont="1" applyFill="1" applyBorder="1" applyAlignment="1">
      <alignment horizontal="right" vertical="center"/>
    </xf>
    <xf numFmtId="49" fontId="7" fillId="0" borderId="141" xfId="0" applyNumberFormat="1" applyFont="1" applyFill="1" applyBorder="1" applyAlignment="1">
      <alignment horizontal="right" vertical="center"/>
    </xf>
    <xf numFmtId="0" fontId="7" fillId="0" borderId="40" xfId="0" applyFont="1" applyFill="1" applyBorder="1" applyAlignment="1">
      <alignment horizontal="right" vertical="center"/>
    </xf>
    <xf numFmtId="0" fontId="7" fillId="0" borderId="43" xfId="0" applyFont="1" applyFill="1" applyBorder="1" applyAlignment="1">
      <alignment horizontal="right" vertical="center"/>
    </xf>
    <xf numFmtId="191" fontId="7" fillId="0" borderId="42" xfId="0" applyNumberFormat="1" applyFont="1" applyFill="1" applyBorder="1" applyAlignment="1">
      <alignment horizontal="right" vertical="center"/>
    </xf>
    <xf numFmtId="191" fontId="7" fillId="0" borderId="38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/>
    </xf>
    <xf numFmtId="192" fontId="7" fillId="0" borderId="40" xfId="0" applyNumberFormat="1" applyFont="1" applyFill="1" applyBorder="1" applyAlignment="1">
      <alignment horizontal="right" vertical="center"/>
    </xf>
    <xf numFmtId="192" fontId="7" fillId="0" borderId="37" xfId="0" applyNumberFormat="1" applyFont="1" applyFill="1" applyBorder="1" applyAlignment="1">
      <alignment horizontal="right" vertical="center"/>
    </xf>
    <xf numFmtId="192" fontId="7" fillId="0" borderId="36" xfId="0" applyNumberFormat="1" applyFont="1" applyFill="1" applyBorder="1" applyAlignment="1">
      <alignment horizontal="right" vertical="center"/>
    </xf>
    <xf numFmtId="178" fontId="7" fillId="0" borderId="141" xfId="0" applyNumberFormat="1" applyFont="1" applyFill="1" applyBorder="1" applyAlignment="1" quotePrefix="1">
      <alignment horizontal="right" vertical="center"/>
    </xf>
    <xf numFmtId="192" fontId="7" fillId="0" borderId="36" xfId="0" applyNumberFormat="1" applyFont="1" applyFill="1" applyBorder="1" applyAlignment="1">
      <alignment vertical="center"/>
    </xf>
    <xf numFmtId="49" fontId="7" fillId="0" borderId="89" xfId="0" applyNumberFormat="1" applyFont="1" applyFill="1" applyBorder="1" applyAlignment="1" quotePrefix="1">
      <alignment horizontal="right" vertical="center"/>
    </xf>
    <xf numFmtId="178" fontId="7" fillId="0" borderId="145" xfId="0" applyNumberFormat="1" applyFont="1" applyFill="1" applyBorder="1" applyAlignment="1" quotePrefix="1">
      <alignment horizontal="right" vertical="center"/>
    </xf>
    <xf numFmtId="178" fontId="7" fillId="0" borderId="90" xfId="0" applyNumberFormat="1" applyFont="1" applyFill="1" applyBorder="1" applyAlignment="1" quotePrefix="1">
      <alignment horizontal="right" vertical="center"/>
    </xf>
    <xf numFmtId="178" fontId="7" fillId="0" borderId="100" xfId="0" applyNumberFormat="1" applyFont="1" applyFill="1" applyBorder="1" applyAlignment="1" quotePrefix="1">
      <alignment horizontal="right" vertical="center"/>
    </xf>
    <xf numFmtId="178" fontId="7" fillId="0" borderId="91" xfId="0" applyNumberFormat="1" applyFont="1" applyFill="1" applyBorder="1" applyAlignment="1" quotePrefix="1">
      <alignment horizontal="right" vertical="center"/>
    </xf>
    <xf numFmtId="178" fontId="7" fillId="0" borderId="94" xfId="0" applyNumberFormat="1" applyFont="1" applyFill="1" applyBorder="1" applyAlignment="1" quotePrefix="1">
      <alignment horizontal="right" vertical="center"/>
    </xf>
    <xf numFmtId="178" fontId="7" fillId="0" borderId="95" xfId="0" applyNumberFormat="1" applyFont="1" applyFill="1" applyBorder="1" applyAlignment="1" quotePrefix="1">
      <alignment horizontal="right" vertical="center"/>
    </xf>
    <xf numFmtId="178" fontId="7" fillId="0" borderId="146" xfId="0" applyNumberFormat="1" applyFont="1" applyFill="1" applyBorder="1" applyAlignment="1" quotePrefix="1">
      <alignment horizontal="right" vertical="center"/>
    </xf>
    <xf numFmtId="0" fontId="7" fillId="0" borderId="92" xfId="0" applyFont="1" applyFill="1" applyBorder="1" applyAlignment="1">
      <alignment horizontal="right" vertical="center"/>
    </xf>
    <xf numFmtId="178" fontId="7" fillId="0" borderId="89" xfId="0" applyNumberFormat="1" applyFont="1" applyFill="1" applyBorder="1" applyAlignment="1">
      <alignment horizontal="right" vertical="center"/>
    </xf>
    <xf numFmtId="179" fontId="7" fillId="0" borderId="94" xfId="0" applyNumberFormat="1" applyFont="1" applyFill="1" applyBorder="1" applyAlignment="1">
      <alignment vertical="center"/>
    </xf>
    <xf numFmtId="178" fontId="7" fillId="0" borderId="97" xfId="0" applyNumberFormat="1" applyFont="1" applyFill="1" applyBorder="1" applyAlignment="1" quotePrefix="1">
      <alignment horizontal="right" vertical="center"/>
    </xf>
    <xf numFmtId="179" fontId="7" fillId="0" borderId="96" xfId="0" applyNumberFormat="1" applyFont="1" applyFill="1" applyBorder="1" applyAlignment="1">
      <alignment vertical="center"/>
    </xf>
    <xf numFmtId="178" fontId="7" fillId="0" borderId="147" xfId="0" applyNumberFormat="1" applyFont="1" applyFill="1" applyBorder="1" applyAlignment="1">
      <alignment horizontal="right" vertical="center"/>
    </xf>
    <xf numFmtId="192" fontId="7" fillId="0" borderId="93" xfId="0" applyNumberFormat="1" applyFont="1" applyFill="1" applyBorder="1" applyAlignment="1">
      <alignment horizontal="right" vertical="center"/>
    </xf>
    <xf numFmtId="177" fontId="7" fillId="0" borderId="92" xfId="0" applyNumberFormat="1" applyFont="1" applyFill="1" applyBorder="1" applyAlignment="1">
      <alignment horizontal="right" vertical="center"/>
    </xf>
    <xf numFmtId="192" fontId="7" fillId="0" borderId="96" xfId="0" applyNumberFormat="1" applyFont="1" applyFill="1" applyBorder="1" applyAlignment="1">
      <alignment horizontal="right" vertical="center"/>
    </xf>
    <xf numFmtId="192" fontId="7" fillId="0" borderId="95" xfId="0" applyNumberFormat="1" applyFont="1" applyFill="1" applyBorder="1" applyAlignment="1">
      <alignment vertical="center"/>
    </xf>
    <xf numFmtId="178" fontId="7" fillId="0" borderId="145" xfId="0" applyNumberFormat="1" applyFont="1" applyFill="1" applyBorder="1" applyAlignment="1">
      <alignment horizontal="right" vertical="center"/>
    </xf>
    <xf numFmtId="178" fontId="7" fillId="0" borderId="98" xfId="0" applyNumberFormat="1" applyFont="1" applyFill="1" applyBorder="1" applyAlignment="1" quotePrefix="1">
      <alignment horizontal="right" vertical="center"/>
    </xf>
    <xf numFmtId="178" fontId="7" fillId="0" borderId="93" xfId="0" applyNumberFormat="1" applyFont="1" applyFill="1" applyBorder="1" applyAlignment="1" quotePrefix="1">
      <alignment horizontal="right" vertical="center"/>
    </xf>
    <xf numFmtId="178" fontId="7" fillId="0" borderId="148" xfId="0" applyNumberFormat="1" applyFont="1" applyFill="1" applyBorder="1" applyAlignment="1" quotePrefix="1">
      <alignment horizontal="right" vertical="center"/>
    </xf>
    <xf numFmtId="178" fontId="7" fillId="0" borderId="102" xfId="0" applyNumberFormat="1" applyFont="1" applyFill="1" applyBorder="1" applyAlignment="1" quotePrefix="1">
      <alignment horizontal="right" vertical="center"/>
    </xf>
    <xf numFmtId="178" fontId="7" fillId="0" borderId="112" xfId="0" applyNumberFormat="1" applyFont="1" applyFill="1" applyBorder="1" applyAlignment="1" quotePrefix="1">
      <alignment horizontal="right" vertical="center"/>
    </xf>
    <xf numFmtId="178" fontId="7" fillId="0" borderId="103" xfId="0" applyNumberFormat="1" applyFont="1" applyFill="1" applyBorder="1" applyAlignment="1" quotePrefix="1">
      <alignment horizontal="right" vertical="center"/>
    </xf>
    <xf numFmtId="178" fontId="7" fillId="0" borderId="106" xfId="0" applyNumberFormat="1" applyFont="1" applyFill="1" applyBorder="1" applyAlignment="1" quotePrefix="1">
      <alignment horizontal="right" vertical="center"/>
    </xf>
    <xf numFmtId="178" fontId="7" fillId="0" borderId="107" xfId="0" applyNumberFormat="1" applyFont="1" applyFill="1" applyBorder="1" applyAlignment="1" quotePrefix="1">
      <alignment horizontal="right" vertical="center"/>
    </xf>
    <xf numFmtId="178" fontId="7" fillId="0" borderId="149" xfId="0" applyNumberFormat="1" applyFont="1" applyFill="1" applyBorder="1" applyAlignment="1" quotePrefix="1">
      <alignment horizontal="right" vertical="center"/>
    </xf>
    <xf numFmtId="0" fontId="7" fillId="0" borderId="104" xfId="0" applyFont="1" applyFill="1" applyBorder="1" applyAlignment="1">
      <alignment horizontal="right" vertical="center"/>
    </xf>
    <xf numFmtId="178" fontId="7" fillId="0" borderId="101" xfId="0" applyNumberFormat="1" applyFont="1" applyFill="1" applyBorder="1" applyAlignment="1">
      <alignment horizontal="right" vertical="center"/>
    </xf>
    <xf numFmtId="179" fontId="7" fillId="0" borderId="106" xfId="0" applyNumberFormat="1" applyFont="1" applyFill="1" applyBorder="1" applyAlignment="1">
      <alignment vertical="center"/>
    </xf>
    <xf numFmtId="178" fontId="7" fillId="0" borderId="109" xfId="0" applyNumberFormat="1" applyFont="1" applyFill="1" applyBorder="1" applyAlignment="1" quotePrefix="1">
      <alignment horizontal="right" vertical="center"/>
    </xf>
    <xf numFmtId="179" fontId="7" fillId="0" borderId="108" xfId="0" applyNumberFormat="1" applyFont="1" applyFill="1" applyBorder="1" applyAlignment="1">
      <alignment vertical="center"/>
    </xf>
    <xf numFmtId="178" fontId="7" fillId="0" borderId="150" xfId="0" applyNumberFormat="1" applyFont="1" applyFill="1" applyBorder="1" applyAlignment="1">
      <alignment horizontal="right" vertical="center"/>
    </xf>
    <xf numFmtId="192" fontId="7" fillId="0" borderId="105" xfId="0" applyNumberFormat="1" applyFont="1" applyFill="1" applyBorder="1" applyAlignment="1">
      <alignment horizontal="right" vertical="center"/>
    </xf>
    <xf numFmtId="177" fontId="7" fillId="0" borderId="104" xfId="0" applyNumberFormat="1" applyFont="1" applyFill="1" applyBorder="1" applyAlignment="1">
      <alignment horizontal="right" vertical="center"/>
    </xf>
    <xf numFmtId="192" fontId="7" fillId="0" borderId="108" xfId="0" applyNumberFormat="1" applyFont="1" applyFill="1" applyBorder="1" applyAlignment="1">
      <alignment horizontal="right" vertical="center"/>
    </xf>
    <xf numFmtId="192" fontId="7" fillId="0" borderId="107" xfId="0" applyNumberFormat="1" applyFont="1" applyFill="1" applyBorder="1" applyAlignment="1">
      <alignment vertical="center"/>
    </xf>
    <xf numFmtId="178" fontId="7" fillId="0" borderId="148" xfId="0" applyNumberFormat="1" applyFont="1" applyFill="1" applyBorder="1" applyAlignment="1">
      <alignment horizontal="right" vertical="center"/>
    </xf>
    <xf numFmtId="178" fontId="7" fillId="0" borderId="110" xfId="0" applyNumberFormat="1" applyFont="1" applyFill="1" applyBorder="1" applyAlignment="1" quotePrefix="1">
      <alignment horizontal="right" vertical="center"/>
    </xf>
    <xf numFmtId="178" fontId="7" fillId="0" borderId="105" xfId="0" applyNumberFormat="1" applyFont="1" applyFill="1" applyBorder="1" applyAlignment="1" quotePrefix="1">
      <alignment horizontal="right" vertical="center"/>
    </xf>
    <xf numFmtId="49" fontId="7" fillId="0" borderId="70" xfId="0" applyNumberFormat="1" applyFont="1" applyFill="1" applyBorder="1" applyAlignment="1" quotePrefix="1">
      <alignment horizontal="right" vertical="center"/>
    </xf>
    <xf numFmtId="178" fontId="7" fillId="0" borderId="151" xfId="0" applyNumberFormat="1" applyFont="1" applyFill="1" applyBorder="1" applyAlignment="1" quotePrefix="1">
      <alignment horizontal="right" vertical="center"/>
    </xf>
    <xf numFmtId="178" fontId="7" fillId="0" borderId="66" xfId="0" applyNumberFormat="1" applyFont="1" applyFill="1" applyBorder="1" applyAlignment="1" quotePrefix="1">
      <alignment horizontal="right" vertical="center"/>
    </xf>
    <xf numFmtId="178" fontId="7" fillId="0" borderId="73" xfId="0" applyNumberFormat="1" applyFont="1" applyFill="1" applyBorder="1" applyAlignment="1" quotePrefix="1">
      <alignment horizontal="right" vertical="center"/>
    </xf>
    <xf numFmtId="178" fontId="7" fillId="0" borderId="67" xfId="0" applyNumberFormat="1" applyFont="1" applyFill="1" applyBorder="1" applyAlignment="1" quotePrefix="1">
      <alignment horizontal="right" vertical="center"/>
    </xf>
    <xf numFmtId="178" fontId="7" fillId="0" borderId="63" xfId="0" applyNumberFormat="1" applyFont="1" applyFill="1" applyBorder="1" applyAlignment="1" quotePrefix="1">
      <alignment horizontal="right" vertical="center"/>
    </xf>
    <xf numFmtId="178" fontId="7" fillId="0" borderId="62" xfId="0" applyNumberFormat="1" applyFont="1" applyFill="1" applyBorder="1" applyAlignment="1" quotePrefix="1">
      <alignment horizontal="right" vertical="center"/>
    </xf>
    <xf numFmtId="0" fontId="7" fillId="0" borderId="66" xfId="0" applyFont="1" applyFill="1" applyBorder="1" applyAlignment="1" quotePrefix="1">
      <alignment horizontal="right" vertical="center"/>
    </xf>
    <xf numFmtId="178" fontId="7" fillId="0" borderId="75" xfId="0" applyNumberFormat="1" applyFont="1" applyFill="1" applyBorder="1" applyAlignment="1">
      <alignment horizontal="right" vertical="center"/>
    </xf>
    <xf numFmtId="178" fontId="7" fillId="0" borderId="70" xfId="0" applyNumberFormat="1" applyFont="1" applyFill="1" applyBorder="1" applyAlignment="1">
      <alignment horizontal="right" vertical="center"/>
    </xf>
    <xf numFmtId="179" fontId="7" fillId="0" borderId="63" xfId="0" applyNumberFormat="1" applyFont="1" applyFill="1" applyBorder="1" applyAlignment="1">
      <alignment vertical="center"/>
    </xf>
    <xf numFmtId="179" fontId="7" fillId="0" borderId="69" xfId="0" applyNumberFormat="1" applyFont="1" applyFill="1" applyBorder="1" applyAlignment="1">
      <alignment vertical="center"/>
    </xf>
    <xf numFmtId="178" fontId="7" fillId="0" borderId="74" xfId="0" applyNumberFormat="1" applyFont="1" applyFill="1" applyBorder="1" applyAlignment="1">
      <alignment horizontal="right" vertical="center"/>
    </xf>
    <xf numFmtId="0" fontId="7" fillId="0" borderId="64" xfId="0" applyFont="1" applyFill="1" applyBorder="1" applyAlignment="1">
      <alignment horizontal="right" vertical="center"/>
    </xf>
    <xf numFmtId="186" fontId="7" fillId="0" borderId="64" xfId="0" applyNumberFormat="1" applyFont="1" applyFill="1" applyBorder="1" applyAlignment="1">
      <alignment horizontal="right" vertical="center"/>
    </xf>
    <xf numFmtId="177" fontId="7" fillId="0" borderId="68" xfId="0" applyNumberFormat="1" applyFont="1" applyFill="1" applyBorder="1" applyAlignment="1">
      <alignment horizontal="right" vertical="center"/>
    </xf>
    <xf numFmtId="192" fontId="7" fillId="0" borderId="69" xfId="0" applyNumberFormat="1" applyFont="1" applyFill="1" applyBorder="1" applyAlignment="1">
      <alignment horizontal="right" vertical="center"/>
    </xf>
    <xf numFmtId="192" fontId="7" fillId="0" borderId="62" xfId="0" applyNumberFormat="1" applyFont="1" applyFill="1" applyBorder="1" applyAlignment="1">
      <alignment vertical="center"/>
    </xf>
    <xf numFmtId="178" fontId="7" fillId="0" borderId="151" xfId="0" applyNumberFormat="1" applyFont="1" applyFill="1" applyBorder="1" applyAlignment="1">
      <alignment horizontal="right" vertical="center"/>
    </xf>
    <xf numFmtId="178" fontId="7" fillId="0" borderId="71" xfId="0" applyNumberFormat="1" applyFont="1" applyFill="1" applyBorder="1" applyAlignment="1" quotePrefix="1">
      <alignment horizontal="right" vertical="center"/>
    </xf>
    <xf numFmtId="178" fontId="7" fillId="0" borderId="64" xfId="0" applyNumberFormat="1" applyFont="1" applyFill="1" applyBorder="1" applyAlignment="1" quotePrefix="1">
      <alignment horizontal="right" vertical="center"/>
    </xf>
    <xf numFmtId="186" fontId="7" fillId="0" borderId="37" xfId="0" applyNumberFormat="1" applyFont="1" applyFill="1" applyBorder="1" applyAlignment="1">
      <alignment horizontal="right" vertical="center"/>
    </xf>
    <xf numFmtId="0" fontId="5" fillId="0" borderId="40" xfId="0" applyFont="1" applyBorder="1" applyAlignment="1">
      <alignment wrapText="1"/>
    </xf>
    <xf numFmtId="193" fontId="7" fillId="0" borderId="69" xfId="0" applyNumberFormat="1" applyFont="1" applyFill="1" applyBorder="1" applyAlignment="1">
      <alignment vertical="center"/>
    </xf>
    <xf numFmtId="0" fontId="7" fillId="0" borderId="40" xfId="0" applyFont="1" applyFill="1" applyBorder="1" applyAlignment="1">
      <alignment vertical="center"/>
    </xf>
    <xf numFmtId="178" fontId="7" fillId="0" borderId="40" xfId="0" applyNumberFormat="1" applyFont="1" applyFill="1" applyBorder="1" applyAlignment="1">
      <alignment vertical="center"/>
    </xf>
    <xf numFmtId="0" fontId="10" fillId="0" borderId="126" xfId="0" applyFont="1" applyFill="1" applyBorder="1" applyAlignment="1" quotePrefix="1">
      <alignment horizontal="center" vertical="center" wrapText="1"/>
    </xf>
    <xf numFmtId="192" fontId="7" fillId="0" borderId="37" xfId="0" applyNumberFormat="1" applyFont="1" applyFill="1" applyBorder="1" applyAlignment="1">
      <alignment vertical="center"/>
    </xf>
    <xf numFmtId="49" fontId="14" fillId="0" borderId="24" xfId="0" applyNumberFormat="1" applyFont="1" applyFill="1" applyBorder="1" applyAlignment="1" quotePrefix="1">
      <alignment horizontal="right" vertical="center"/>
    </xf>
    <xf numFmtId="178" fontId="7" fillId="0" borderId="152" xfId="0" applyNumberFormat="1" applyFont="1" applyFill="1" applyBorder="1" applyAlignment="1" quotePrefix="1">
      <alignment horizontal="right" vertical="center"/>
    </xf>
    <xf numFmtId="178" fontId="7" fillId="0" borderId="115" xfId="0" applyNumberFormat="1" applyFont="1" applyFill="1" applyBorder="1" applyAlignment="1" quotePrefix="1">
      <alignment horizontal="right" vertical="center"/>
    </xf>
    <xf numFmtId="178" fontId="7" fillId="0" borderId="124" xfId="0" applyNumberFormat="1" applyFont="1" applyFill="1" applyBorder="1" applyAlignment="1" quotePrefix="1">
      <alignment horizontal="right" vertical="center"/>
    </xf>
    <xf numFmtId="178" fontId="7" fillId="0" borderId="116" xfId="0" applyNumberFormat="1" applyFont="1" applyFill="1" applyBorder="1" applyAlignment="1" quotePrefix="1">
      <alignment horizontal="right" vertical="center"/>
    </xf>
    <xf numFmtId="178" fontId="7" fillId="0" borderId="118" xfId="0" applyNumberFormat="1" applyFont="1" applyFill="1" applyBorder="1" applyAlignment="1" quotePrefix="1">
      <alignment horizontal="right" vertical="center"/>
    </xf>
    <xf numFmtId="178" fontId="7" fillId="0" borderId="119" xfId="0" applyNumberFormat="1" applyFont="1" applyFill="1" applyBorder="1" applyAlignment="1" quotePrefix="1">
      <alignment horizontal="right" vertical="center"/>
    </xf>
    <xf numFmtId="0" fontId="7" fillId="0" borderId="115" xfId="0" applyFont="1" applyFill="1" applyBorder="1" applyAlignment="1" quotePrefix="1">
      <alignment horizontal="right" vertical="center"/>
    </xf>
    <xf numFmtId="178" fontId="7" fillId="0" borderId="153" xfId="0" applyNumberFormat="1" applyFont="1" applyFill="1" applyBorder="1" applyAlignment="1" quotePrefix="1">
      <alignment horizontal="right" vertical="center"/>
    </xf>
    <xf numFmtId="178" fontId="7" fillId="0" borderId="24" xfId="0" applyNumberFormat="1" applyFont="1" applyFill="1" applyBorder="1" applyAlignment="1">
      <alignment horizontal="right" vertical="center"/>
    </xf>
    <xf numFmtId="179" fontId="7" fillId="0" borderId="118" xfId="0" applyNumberFormat="1" applyFont="1" applyFill="1" applyBorder="1" applyAlignment="1">
      <alignment vertical="center"/>
    </xf>
    <xf numFmtId="179" fontId="7" fillId="0" borderId="120" xfId="0" applyNumberFormat="1" applyFont="1" applyFill="1" applyBorder="1" applyAlignment="1">
      <alignment vertical="center"/>
    </xf>
    <xf numFmtId="0" fontId="7" fillId="0" borderId="114" xfId="0" applyFont="1" applyFill="1" applyBorder="1" applyAlignment="1">
      <alignment horizontal="right" vertical="center"/>
    </xf>
    <xf numFmtId="0" fontId="7" fillId="0" borderId="117" xfId="0" applyFont="1" applyFill="1" applyBorder="1" applyAlignment="1">
      <alignment horizontal="right" vertical="center"/>
    </xf>
    <xf numFmtId="0" fontId="0" fillId="0" borderId="1" xfId="0" applyBorder="1" applyAlignment="1">
      <alignment/>
    </xf>
    <xf numFmtId="3" fontId="7" fillId="0" borderId="1" xfId="0" applyNumberFormat="1" applyFont="1" applyFill="1" applyBorder="1" applyAlignment="1">
      <alignment horizontal="right" vertical="center"/>
    </xf>
    <xf numFmtId="0" fontId="7" fillId="0" borderId="120" xfId="0" applyFont="1" applyFill="1" applyBorder="1" applyAlignment="1">
      <alignment horizontal="right" vertical="center"/>
    </xf>
    <xf numFmtId="0" fontId="7" fillId="0" borderId="119" xfId="0" applyFont="1" applyFill="1" applyBorder="1" applyAlignment="1">
      <alignment horizontal="right" vertical="center"/>
    </xf>
    <xf numFmtId="178" fontId="7" fillId="0" borderId="114" xfId="0" applyNumberFormat="1" applyFont="1" applyFill="1" applyBorder="1" applyAlignment="1">
      <alignment horizontal="right" vertical="center"/>
    </xf>
    <xf numFmtId="178" fontId="7" fillId="0" borderId="152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 quotePrefix="1">
      <alignment horizontal="right" vertical="center"/>
    </xf>
    <xf numFmtId="0" fontId="5" fillId="0" borderId="0" xfId="0" applyFont="1" applyFill="1" applyBorder="1" applyAlignment="1" quotePrefix="1">
      <alignment horizontal="right" vertical="center"/>
    </xf>
    <xf numFmtId="0" fontId="0" fillId="0" borderId="45" xfId="0" applyBorder="1" applyAlignment="1">
      <alignment/>
    </xf>
    <xf numFmtId="3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 horizontal="right" vertical="center"/>
    </xf>
    <xf numFmtId="178" fontId="5" fillId="0" borderId="40" xfId="0" applyNumberFormat="1" applyFont="1" applyFill="1" applyBorder="1" applyAlignment="1">
      <alignment horizontal="left" vertical="top" wrapText="1"/>
    </xf>
    <xf numFmtId="0" fontId="0" fillId="0" borderId="40" xfId="0" applyBorder="1" applyAlignment="1">
      <alignment/>
    </xf>
    <xf numFmtId="0" fontId="5" fillId="0" borderId="40" xfId="0" applyFont="1" applyBorder="1" applyAlignment="1">
      <alignment wrapText="1"/>
    </xf>
    <xf numFmtId="178" fontId="5" fillId="0" borderId="40" xfId="0" applyNumberFormat="1" applyFont="1" applyFill="1" applyBorder="1" applyAlignment="1">
      <alignment vertical="top" wrapText="1"/>
    </xf>
    <xf numFmtId="0" fontId="12" fillId="0" borderId="18" xfId="0" applyFont="1" applyFill="1" applyBorder="1" applyAlignment="1" quotePrefix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9" fillId="0" borderId="154" xfId="0" applyFont="1" applyBorder="1" applyAlignment="1">
      <alignment/>
    </xf>
    <xf numFmtId="0" fontId="12" fillId="0" borderId="155" xfId="0" applyFont="1" applyBorder="1" applyAlignment="1">
      <alignment horizontal="center" vertical="center" wrapText="1"/>
    </xf>
    <xf numFmtId="0" fontId="12" fillId="0" borderId="127" xfId="0" applyFont="1" applyBorder="1" applyAlignment="1">
      <alignment horizontal="center" vertical="center" wrapText="1"/>
    </xf>
    <xf numFmtId="0" fontId="12" fillId="0" borderId="135" xfId="0" applyFont="1" applyBorder="1" applyAlignment="1">
      <alignment horizontal="center" vertical="center" wrapText="1"/>
    </xf>
    <xf numFmtId="0" fontId="12" fillId="0" borderId="156" xfId="0" applyFont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12" fillId="0" borderId="154" xfId="0" applyFont="1" applyFill="1" applyBorder="1" applyAlignment="1">
      <alignment horizontal="center" vertical="center" wrapText="1"/>
    </xf>
    <xf numFmtId="0" fontId="12" fillId="0" borderId="155" xfId="0" applyFont="1" applyFill="1" applyBorder="1" applyAlignment="1">
      <alignment horizontal="center" vertical="center" wrapText="1"/>
    </xf>
    <xf numFmtId="0" fontId="12" fillId="0" borderId="127" xfId="0" applyFont="1" applyFill="1" applyBorder="1" applyAlignment="1">
      <alignment horizontal="center" vertical="center" wrapText="1"/>
    </xf>
    <xf numFmtId="0" fontId="13" fillId="0" borderId="157" xfId="0" applyFont="1" applyFill="1" applyBorder="1" applyAlignment="1">
      <alignment horizontal="center" vertical="center" wrapText="1"/>
    </xf>
    <xf numFmtId="0" fontId="12" fillId="0" borderId="158" xfId="0" applyFont="1" applyFill="1" applyBorder="1" applyAlignment="1">
      <alignment horizontal="center" vertical="center" wrapText="1"/>
    </xf>
    <xf numFmtId="0" fontId="12" fillId="0" borderId="131" xfId="0" applyFont="1" applyFill="1" applyBorder="1" applyAlignment="1">
      <alignment horizontal="center" vertical="center" wrapText="1"/>
    </xf>
    <xf numFmtId="0" fontId="12" fillId="0" borderId="159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4" fillId="0" borderId="159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0" fillId="0" borderId="160" xfId="0" applyFont="1" applyFill="1" applyBorder="1" applyAlignment="1">
      <alignment horizontal="center" vertical="center" wrapText="1"/>
    </xf>
    <xf numFmtId="0" fontId="10" fillId="0" borderId="125" xfId="0" applyFont="1" applyFill="1" applyBorder="1" applyAlignment="1">
      <alignment horizontal="center" vertical="center" wrapText="1"/>
    </xf>
    <xf numFmtId="0" fontId="16" fillId="0" borderId="159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0" fillId="0" borderId="16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60" xfId="0" applyFont="1" applyFill="1" applyBorder="1" applyAlignment="1" quotePrefix="1">
      <alignment horizontal="center" vertical="center" wrapText="1"/>
    </xf>
    <xf numFmtId="0" fontId="10" fillId="0" borderId="161" xfId="0" applyFont="1" applyFill="1" applyBorder="1" applyAlignment="1" quotePrefix="1">
      <alignment horizontal="center" vertical="center" wrapText="1"/>
    </xf>
    <xf numFmtId="0" fontId="12" fillId="0" borderId="162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0" fillId="0" borderId="140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63" xfId="0" applyBorder="1" applyAlignment="1">
      <alignment horizontal="center" vertical="center" wrapText="1"/>
    </xf>
    <xf numFmtId="0" fontId="0" fillId="0" borderId="164" xfId="0" applyBorder="1" applyAlignment="1">
      <alignment horizontal="center" vertical="center" wrapText="1"/>
    </xf>
    <xf numFmtId="0" fontId="12" fillId="0" borderId="159" xfId="0" applyFont="1" applyFill="1" applyBorder="1" applyAlignment="1" quotePrefix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5" xfId="0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 quotePrefix="1">
      <alignment horizontal="center" vertical="center" wrapText="1"/>
    </xf>
    <xf numFmtId="0" fontId="0" fillId="0" borderId="13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1" xfId="0" applyBorder="1" applyAlignment="1">
      <alignment horizontal="center" vertical="center" wrapText="1"/>
    </xf>
    <xf numFmtId="0" fontId="0" fillId="0" borderId="166" xfId="0" applyBorder="1" applyAlignment="1">
      <alignment horizontal="center" vertical="center" wrapText="1"/>
    </xf>
    <xf numFmtId="0" fontId="0" fillId="0" borderId="167" xfId="0" applyBorder="1" applyAlignment="1">
      <alignment horizontal="center" vertical="center" wrapText="1"/>
    </xf>
    <xf numFmtId="0" fontId="10" fillId="0" borderId="140" xfId="0" applyFont="1" applyFill="1" applyBorder="1" applyAlignment="1" quotePrefix="1">
      <alignment horizontal="center" vertical="center" wrapText="1"/>
    </xf>
    <xf numFmtId="0" fontId="12" fillId="0" borderId="23" xfId="0" applyFont="1" applyFill="1" applyBorder="1" applyAlignment="1" quotePrefix="1">
      <alignment horizontal="center" vertical="center" wrapText="1"/>
    </xf>
    <xf numFmtId="0" fontId="12" fillId="0" borderId="168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2" fillId="0" borderId="2" xfId="0" applyFont="1" applyFill="1" applyBorder="1" applyAlignment="1" quotePrefix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39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0" xfId="0" applyFont="1" applyFill="1" applyBorder="1" applyAlignment="1">
      <alignment horizontal="center" vertical="center" wrapText="1"/>
    </xf>
    <xf numFmtId="0" fontId="12" fillId="0" borderId="12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 quotePrefix="1">
      <alignment horizontal="center" vertical="center" wrapText="1"/>
    </xf>
    <xf numFmtId="0" fontId="12" fillId="0" borderId="169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 quotePrefix="1">
      <alignment horizontal="center" vertical="center" wrapText="1"/>
    </xf>
    <xf numFmtId="0" fontId="12" fillId="0" borderId="170" xfId="0" applyFont="1" applyFill="1" applyBorder="1" applyAlignment="1">
      <alignment horizontal="center" vertical="center" wrapText="1"/>
    </xf>
    <xf numFmtId="0" fontId="14" fillId="0" borderId="129" xfId="0" applyFont="1" applyFill="1" applyBorder="1" applyAlignment="1" quotePrefix="1">
      <alignment horizontal="center" vertical="center" wrapText="1"/>
    </xf>
    <xf numFmtId="0" fontId="14" fillId="0" borderId="171" xfId="0" applyFont="1" applyFill="1" applyBorder="1" applyAlignment="1">
      <alignment horizontal="center" vertical="center" wrapText="1"/>
    </xf>
    <xf numFmtId="0" fontId="12" fillId="0" borderId="130" xfId="0" applyFont="1" applyFill="1" applyBorder="1" applyAlignment="1" quotePrefix="1">
      <alignment horizontal="center" vertical="center" wrapText="1"/>
    </xf>
    <xf numFmtId="0" fontId="12" fillId="0" borderId="172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73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 quotePrefix="1">
      <alignment horizontal="center" vertical="center" wrapText="1"/>
    </xf>
    <xf numFmtId="0" fontId="12" fillId="0" borderId="174" xfId="0" applyFont="1" applyFill="1" applyBorder="1" applyAlignment="1">
      <alignment horizontal="center" vertical="center" wrapText="1"/>
    </xf>
    <xf numFmtId="0" fontId="12" fillId="0" borderId="175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7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6" fillId="0" borderId="165" xfId="0" applyFont="1" applyFill="1" applyBorder="1" applyAlignment="1">
      <alignment horizontal="center" vertical="center" wrapText="1"/>
    </xf>
    <xf numFmtId="0" fontId="16" fillId="0" borderId="177" xfId="0" applyFont="1" applyBorder="1" applyAlignment="1">
      <alignment horizontal="center" vertical="center" wrapText="1"/>
    </xf>
    <xf numFmtId="0" fontId="12" fillId="0" borderId="178" xfId="0" applyFont="1" applyFill="1" applyBorder="1" applyAlignment="1">
      <alignment vertical="center" wrapText="1"/>
    </xf>
    <xf numFmtId="0" fontId="12" fillId="0" borderId="122" xfId="0" applyFont="1" applyFill="1" applyBorder="1" applyAlignment="1">
      <alignment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131" xfId="0" applyFont="1" applyFill="1" applyBorder="1" applyAlignment="1" quotePrefix="1">
      <alignment horizontal="center" vertical="center" wrapText="1"/>
    </xf>
    <xf numFmtId="0" fontId="12" fillId="0" borderId="179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 quotePrefix="1">
      <alignment horizontal="center" vertical="center" wrapText="1"/>
    </xf>
    <xf numFmtId="0" fontId="17" fillId="0" borderId="175" xfId="0" applyFont="1" applyBorder="1" applyAlignment="1">
      <alignment horizontal="center" vertical="center" wrapText="1"/>
    </xf>
    <xf numFmtId="0" fontId="17" fillId="0" borderId="21" xfId="0" applyFont="1" applyFill="1" applyBorder="1" applyAlignment="1" quotePrefix="1">
      <alignment horizontal="center" vertical="center" wrapText="1"/>
    </xf>
    <xf numFmtId="0" fontId="17" fillId="0" borderId="176" xfId="0" applyFont="1" applyBorder="1" applyAlignment="1">
      <alignment horizontal="center" vertical="center" wrapText="1"/>
    </xf>
    <xf numFmtId="0" fontId="17" fillId="0" borderId="20" xfId="0" applyFont="1" applyFill="1" applyBorder="1" applyAlignment="1" quotePrefix="1">
      <alignment horizontal="center" vertical="center" wrapText="1"/>
    </xf>
    <xf numFmtId="0" fontId="17" fillId="0" borderId="173" xfId="0" applyFont="1" applyBorder="1" applyAlignment="1">
      <alignment horizontal="center" vertical="center" wrapText="1"/>
    </xf>
    <xf numFmtId="0" fontId="12" fillId="0" borderId="168" xfId="0" applyFont="1" applyBorder="1" applyAlignment="1">
      <alignment horizontal="center" vertical="center" wrapText="1"/>
    </xf>
    <xf numFmtId="0" fontId="12" fillId="0" borderId="170" xfId="0" applyFont="1" applyBorder="1" applyAlignment="1">
      <alignment horizontal="center" vertical="center" wrapText="1"/>
    </xf>
    <xf numFmtId="0" fontId="17" fillId="0" borderId="131" xfId="0" applyFont="1" applyFill="1" applyBorder="1" applyAlignment="1" quotePrefix="1">
      <alignment horizontal="center" vertical="center" wrapText="1"/>
    </xf>
    <xf numFmtId="0" fontId="17" fillId="0" borderId="179" xfId="0" applyFont="1" applyBorder="1" applyAlignment="1">
      <alignment horizontal="center" vertical="center" wrapText="1"/>
    </xf>
    <xf numFmtId="0" fontId="12" fillId="0" borderId="180" xfId="0" applyFont="1" applyFill="1" applyBorder="1" applyAlignment="1">
      <alignment horizontal="center" vertical="center" wrapText="1"/>
    </xf>
    <xf numFmtId="0" fontId="12" fillId="0" borderId="181" xfId="0" applyFont="1" applyBorder="1" applyAlignment="1">
      <alignment horizontal="center" vertical="center" wrapText="1"/>
    </xf>
    <xf numFmtId="0" fontId="12" fillId="0" borderId="22" xfId="0" applyFont="1" applyFill="1" applyBorder="1" applyAlignment="1" quotePrefix="1">
      <alignment horizontal="center" vertical="center" wrapText="1"/>
    </xf>
    <xf numFmtId="0" fontId="12" fillId="0" borderId="18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166" xfId="0" applyFont="1" applyFill="1" applyBorder="1" applyAlignment="1">
      <alignment horizontal="center" vertical="center" wrapText="1"/>
    </xf>
    <xf numFmtId="0" fontId="10" fillId="0" borderId="164" xfId="0" applyFont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 wrapText="1"/>
    </xf>
    <xf numFmtId="0" fontId="17" fillId="0" borderId="16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 quotePrefix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2" fillId="0" borderId="129" xfId="0" applyFont="1" applyFill="1" applyBorder="1" applyAlignment="1">
      <alignment horizontal="center" vertical="center" wrapText="1"/>
    </xf>
    <xf numFmtId="0" fontId="12" fillId="0" borderId="171" xfId="0" applyFont="1" applyFill="1" applyBorder="1" applyAlignment="1">
      <alignment horizontal="center" vertical="center" wrapText="1"/>
    </xf>
    <xf numFmtId="0" fontId="12" fillId="0" borderId="183" xfId="0" applyFont="1" applyFill="1" applyBorder="1" applyAlignment="1">
      <alignment horizontal="center" vertical="center" wrapText="1"/>
    </xf>
    <xf numFmtId="0" fontId="12" fillId="0" borderId="184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0" fillId="0" borderId="159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1" xfId="0" applyFont="1" applyFill="1" applyBorder="1" applyAlignment="1" quotePrefix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0" fillId="0" borderId="185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 quotePrefix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39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141" xfId="0" applyFont="1" applyFill="1" applyBorder="1" applyAlignment="1">
      <alignment horizontal="center" vertical="center" wrapText="1"/>
    </xf>
    <xf numFmtId="0" fontId="14" fillId="0" borderId="160" xfId="0" applyFont="1" applyFill="1" applyBorder="1" applyAlignment="1" quotePrefix="1">
      <alignment horizontal="center" vertical="center" wrapText="1"/>
    </xf>
    <xf numFmtId="0" fontId="14" fillId="0" borderId="186" xfId="0" applyFont="1" applyFill="1" applyBorder="1" applyAlignment="1">
      <alignment horizontal="center" vertical="center" wrapText="1"/>
    </xf>
    <xf numFmtId="0" fontId="14" fillId="0" borderId="125" xfId="0" applyFont="1" applyFill="1" applyBorder="1" applyAlignment="1">
      <alignment horizontal="center" vertical="center" wrapText="1"/>
    </xf>
    <xf numFmtId="0" fontId="14" fillId="0" borderId="183" xfId="0" applyFont="1" applyFill="1" applyBorder="1" applyAlignment="1">
      <alignment horizontal="center" vertical="center" wrapText="1"/>
    </xf>
    <xf numFmtId="0" fontId="14" fillId="0" borderId="185" xfId="0" applyFont="1" applyFill="1" applyBorder="1" applyAlignment="1" quotePrefix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6" fillId="0" borderId="165" xfId="0" applyFont="1" applyFill="1" applyBorder="1" applyAlignment="1" quotePrefix="1">
      <alignment horizontal="center" vertical="center" wrapText="1"/>
    </xf>
    <xf numFmtId="0" fontId="14" fillId="0" borderId="187" xfId="0" applyFont="1" applyFill="1" applyBorder="1" applyAlignment="1">
      <alignment horizontal="center" vertical="center" wrapText="1"/>
    </xf>
    <xf numFmtId="0" fontId="14" fillId="0" borderId="133" xfId="0" applyFont="1" applyFill="1" applyBorder="1" applyAlignment="1">
      <alignment horizontal="center" vertical="center" wrapText="1"/>
    </xf>
    <xf numFmtId="0" fontId="12" fillId="0" borderId="188" xfId="0" applyFont="1" applyFill="1" applyBorder="1" applyAlignment="1">
      <alignment horizontal="center" vertical="center" wrapText="1"/>
    </xf>
    <xf numFmtId="0" fontId="18" fillId="0" borderId="138" xfId="0" applyFont="1" applyFill="1" applyBorder="1" applyAlignment="1">
      <alignment horizontal="center" vertical="center" wrapText="1"/>
    </xf>
    <xf numFmtId="0" fontId="10" fillId="0" borderId="162" xfId="0" applyFont="1" applyFill="1" applyBorder="1" applyAlignment="1">
      <alignment horizontal="center" vertical="center" wrapText="1"/>
    </xf>
    <xf numFmtId="0" fontId="10" fillId="0" borderId="18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4" fillId="0" borderId="161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4" fillId="0" borderId="159" xfId="0" applyFont="1" applyFill="1" applyBorder="1" applyAlignment="1" quotePrefix="1">
      <alignment horizontal="center" vertical="center" wrapText="1"/>
    </xf>
    <xf numFmtId="0" fontId="12" fillId="0" borderId="161" xfId="0" applyFont="1" applyFill="1" applyBorder="1" applyAlignment="1" quotePrefix="1">
      <alignment horizontal="center" vertical="center" wrapText="1"/>
    </xf>
    <xf numFmtId="0" fontId="12" fillId="0" borderId="161" xfId="0" applyFont="1" applyFill="1" applyBorder="1" applyAlignment="1">
      <alignment horizontal="center" vertical="center" wrapText="1"/>
    </xf>
    <xf numFmtId="14" fontId="7" fillId="0" borderId="0" xfId="0" applyNumberFormat="1" applyFont="1" applyFill="1" applyAlignment="1">
      <alignment horizontal="right" vertical="center"/>
    </xf>
    <xf numFmtId="0" fontId="8" fillId="0" borderId="6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6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39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141" xfId="0" applyFont="1" applyFill="1" applyBorder="1" applyAlignment="1">
      <alignment horizontal="center" vertical="center"/>
    </xf>
    <xf numFmtId="0" fontId="10" fillId="0" borderId="163" xfId="0" applyFont="1" applyFill="1" applyBorder="1" applyAlignment="1">
      <alignment horizontal="center" vertical="center"/>
    </xf>
    <xf numFmtId="0" fontId="10" fillId="0" borderId="167" xfId="0" applyFont="1" applyFill="1" applyBorder="1" applyAlignment="1">
      <alignment horizontal="center" vertical="center"/>
    </xf>
    <xf numFmtId="0" fontId="10" fillId="0" borderId="186" xfId="0" applyFont="1" applyFill="1" applyBorder="1" applyAlignment="1">
      <alignment horizontal="center" vertical="center"/>
    </xf>
    <xf numFmtId="0" fontId="10" fillId="0" borderId="125" xfId="0" applyFont="1" applyFill="1" applyBorder="1" applyAlignment="1">
      <alignment horizontal="center" vertical="center"/>
    </xf>
    <xf numFmtId="0" fontId="10" fillId="0" borderId="183" xfId="0" applyFont="1" applyFill="1" applyBorder="1" applyAlignment="1">
      <alignment horizontal="center" vertical="center"/>
    </xf>
    <xf numFmtId="0" fontId="12" fillId="0" borderId="161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0" fillId="0" borderId="189" xfId="0" applyFont="1" applyFill="1" applyBorder="1" applyAlignment="1" quotePrefix="1">
      <alignment horizontal="center" vertical="center" wrapText="1"/>
    </xf>
    <xf numFmtId="0" fontId="10" fillId="0" borderId="180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指標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83</xdr:row>
      <xdr:rowOff>19050</xdr:rowOff>
    </xdr:from>
    <xdr:to>
      <xdr:col>17</xdr:col>
      <xdr:colOff>38100</xdr:colOff>
      <xdr:row>111</xdr:row>
      <xdr:rowOff>19050</xdr:rowOff>
    </xdr:to>
    <xdr:sp>
      <xdr:nvSpPr>
        <xdr:cNvPr id="1" name="Line 1"/>
        <xdr:cNvSpPr>
          <a:spLocks/>
        </xdr:cNvSpPr>
      </xdr:nvSpPr>
      <xdr:spPr>
        <a:xfrm flipH="1">
          <a:off x="2276475" y="13211175"/>
          <a:ext cx="15068550" cy="489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222"/>
  <sheetViews>
    <sheetView tabSelected="1" zoomScale="55" zoomScaleNormal="55" workbookViewId="0" topLeftCell="P1">
      <selection activeCell="AC18" sqref="AC18"/>
    </sheetView>
  </sheetViews>
  <sheetFormatPr defaultColWidth="9.00390625" defaultRowHeight="13.5"/>
  <cols>
    <col min="1" max="1" width="10.50390625" style="4" customWidth="1"/>
    <col min="2" max="2" width="2.00390625" style="4" customWidth="1"/>
    <col min="3" max="3" width="17.375" style="635" customWidth="1"/>
    <col min="4" max="4" width="16.25390625" style="635" customWidth="1"/>
    <col min="5" max="5" width="13.50390625" style="4" customWidth="1"/>
    <col min="6" max="6" width="16.125" style="4" customWidth="1"/>
    <col min="7" max="7" width="13.625" style="4" customWidth="1"/>
    <col min="8" max="11" width="13.50390625" style="4" customWidth="1"/>
    <col min="12" max="12" width="15.125" style="4" customWidth="1"/>
    <col min="13" max="13" width="12.50390625" style="4" customWidth="1"/>
    <col min="14" max="15" width="13.125" style="4" customWidth="1"/>
    <col min="16" max="16" width="13.50390625" style="4" customWidth="1"/>
    <col min="17" max="17" width="16.375" style="4" customWidth="1"/>
    <col min="18" max="19" width="13.625" style="4" customWidth="1"/>
    <col min="20" max="20" width="13.50390625" style="4" customWidth="1"/>
    <col min="21" max="21" width="14.625" style="4" customWidth="1"/>
    <col min="22" max="22" width="15.00390625" style="4" customWidth="1"/>
    <col min="23" max="23" width="13.625" style="4" customWidth="1"/>
    <col min="24" max="24" width="14.375" style="4" customWidth="1"/>
    <col min="25" max="25" width="13.625" style="4" customWidth="1"/>
    <col min="26" max="26" width="14.50390625" style="4" customWidth="1"/>
    <col min="27" max="27" width="17.25390625" style="4" customWidth="1"/>
    <col min="28" max="28" width="14.50390625" style="4" customWidth="1"/>
    <col min="29" max="29" width="13.625" style="4" customWidth="1"/>
    <col min="30" max="31" width="15.00390625" style="4" customWidth="1"/>
    <col min="32" max="32" width="15.75390625" style="4" customWidth="1"/>
    <col min="33" max="34" width="13.50390625" style="4" customWidth="1"/>
    <col min="35" max="39" width="13.625" style="4" customWidth="1"/>
    <col min="40" max="40" width="15.25390625" style="4" customWidth="1"/>
    <col min="41" max="41" width="16.375" style="4" customWidth="1"/>
    <col min="42" max="42" width="13.625" style="4" customWidth="1"/>
    <col min="43" max="44" width="18.00390625" style="4" customWidth="1"/>
    <col min="45" max="45" width="17.125" style="635" customWidth="1"/>
    <col min="46" max="16384" width="10.50390625" style="4" customWidth="1"/>
  </cols>
  <sheetData>
    <row r="1" ht="17.25"/>
    <row r="2" spans="3:45" s="1" customFormat="1" ht="21.75" thickBot="1"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6"/>
      <c r="S2" s="6"/>
      <c r="T2" s="6"/>
      <c r="U2" s="7"/>
      <c r="V2" s="7"/>
      <c r="W2" s="8"/>
      <c r="X2" s="6"/>
      <c r="Y2" s="9"/>
      <c r="Z2" s="10"/>
      <c r="AA2" s="10"/>
      <c r="AB2" s="5"/>
      <c r="AC2" s="10"/>
      <c r="AD2" s="10"/>
      <c r="AE2" s="5"/>
      <c r="AF2" s="11"/>
      <c r="AG2" s="5"/>
      <c r="AH2" s="5"/>
      <c r="AI2" s="5"/>
      <c r="AJ2" s="12"/>
      <c r="AK2" s="5"/>
      <c r="AL2" s="5"/>
      <c r="AM2" s="10"/>
      <c r="AN2" s="10"/>
      <c r="AO2" s="11" t="s">
        <v>0</v>
      </c>
      <c r="AP2" s="787">
        <v>39331</v>
      </c>
      <c r="AQ2" s="787"/>
      <c r="AR2" s="13" t="s">
        <v>1</v>
      </c>
      <c r="AS2" s="13"/>
    </row>
    <row r="3" spans="3:45" s="14" customFormat="1" ht="31.5" customHeight="1" thickBot="1">
      <c r="C3" s="15"/>
      <c r="D3" s="16" t="s">
        <v>2</v>
      </c>
      <c r="E3" s="17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 t="s">
        <v>3</v>
      </c>
      <c r="S3" s="20"/>
      <c r="T3" s="21" t="s">
        <v>4</v>
      </c>
      <c r="U3" s="22"/>
      <c r="V3" s="22"/>
      <c r="W3" s="22"/>
      <c r="X3" s="22"/>
      <c r="Y3" s="22"/>
      <c r="Z3" s="23"/>
      <c r="AA3" s="24"/>
      <c r="AB3" s="25" t="s">
        <v>5</v>
      </c>
      <c r="AC3" s="26"/>
      <c r="AD3" s="21" t="s">
        <v>6</v>
      </c>
      <c r="AE3" s="22"/>
      <c r="AF3" s="22"/>
      <c r="AG3" s="22"/>
      <c r="AH3" s="22"/>
      <c r="AI3" s="22"/>
      <c r="AJ3" s="22"/>
      <c r="AK3" s="18"/>
      <c r="AL3" s="22"/>
      <c r="AM3" s="18"/>
      <c r="AN3" s="22"/>
      <c r="AO3" s="788" t="s">
        <v>7</v>
      </c>
      <c r="AP3" s="789"/>
      <c r="AQ3" s="27" t="s">
        <v>8</v>
      </c>
      <c r="AR3" s="28" t="s">
        <v>9</v>
      </c>
      <c r="AS3" s="29"/>
    </row>
    <row r="4" spans="3:45" s="10" customFormat="1" ht="19.5" customHeight="1">
      <c r="C4" s="30"/>
      <c r="D4" s="778" t="s">
        <v>10</v>
      </c>
      <c r="E4" s="790"/>
      <c r="F4" s="669" t="s">
        <v>11</v>
      </c>
      <c r="G4" s="793"/>
      <c r="H4" s="663" t="s">
        <v>12</v>
      </c>
      <c r="I4" s="790"/>
      <c r="J4" s="659" t="s">
        <v>13</v>
      </c>
      <c r="K4" s="798"/>
      <c r="L4" s="786" t="s">
        <v>14</v>
      </c>
      <c r="M4" s="801"/>
      <c r="N4" s="655" t="s">
        <v>15</v>
      </c>
      <c r="O4" s="663" t="s">
        <v>16</v>
      </c>
      <c r="P4" s="790"/>
      <c r="Q4" s="803" t="s">
        <v>17</v>
      </c>
      <c r="R4" s="778" t="s">
        <v>18</v>
      </c>
      <c r="S4" s="779"/>
      <c r="T4" s="782" t="s">
        <v>19</v>
      </c>
      <c r="U4" s="784" t="s">
        <v>20</v>
      </c>
      <c r="V4" s="785" t="s">
        <v>21</v>
      </c>
      <c r="W4" s="786"/>
      <c r="X4" s="767" t="s">
        <v>22</v>
      </c>
      <c r="Y4" s="768"/>
      <c r="Z4" s="771" t="s">
        <v>23</v>
      </c>
      <c r="AA4" s="773"/>
      <c r="AB4" s="776" t="s">
        <v>24</v>
      </c>
      <c r="AC4" s="758" t="s">
        <v>25</v>
      </c>
      <c r="AD4" s="760" t="s">
        <v>26</v>
      </c>
      <c r="AE4" s="761"/>
      <c r="AF4" s="761"/>
      <c r="AG4" s="686" t="s">
        <v>27</v>
      </c>
      <c r="AH4" s="761"/>
      <c r="AI4" s="764"/>
      <c r="AJ4" s="663" t="s">
        <v>28</v>
      </c>
      <c r="AK4" s="753" t="s">
        <v>29</v>
      </c>
      <c r="AL4" s="753" t="s">
        <v>30</v>
      </c>
      <c r="AM4" s="657" t="s">
        <v>31</v>
      </c>
      <c r="AN4" s="756" t="s">
        <v>32</v>
      </c>
      <c r="AO4" s="736" t="s">
        <v>33</v>
      </c>
      <c r="AP4" s="737"/>
      <c r="AQ4" s="742" t="s">
        <v>34</v>
      </c>
      <c r="AR4" s="745" t="s">
        <v>35</v>
      </c>
      <c r="AS4" s="32"/>
    </row>
    <row r="5" spans="3:45" s="33" customFormat="1" ht="19.5" customHeight="1">
      <c r="C5" s="34"/>
      <c r="D5" s="791"/>
      <c r="E5" s="792"/>
      <c r="F5" s="794"/>
      <c r="G5" s="795"/>
      <c r="H5" s="792"/>
      <c r="I5" s="792"/>
      <c r="J5" s="799"/>
      <c r="K5" s="800"/>
      <c r="L5" s="802"/>
      <c r="M5" s="802"/>
      <c r="N5" s="694"/>
      <c r="O5" s="792"/>
      <c r="P5" s="792"/>
      <c r="Q5" s="804"/>
      <c r="R5" s="780"/>
      <c r="S5" s="781"/>
      <c r="T5" s="783"/>
      <c r="U5" s="755"/>
      <c r="V5" s="641"/>
      <c r="W5" s="641"/>
      <c r="X5" s="769"/>
      <c r="Y5" s="770"/>
      <c r="Z5" s="772"/>
      <c r="AA5" s="774"/>
      <c r="AB5" s="777"/>
      <c r="AC5" s="759"/>
      <c r="AD5" s="762"/>
      <c r="AE5" s="763"/>
      <c r="AF5" s="762"/>
      <c r="AG5" s="765"/>
      <c r="AH5" s="762"/>
      <c r="AI5" s="766"/>
      <c r="AJ5" s="664"/>
      <c r="AK5" s="754"/>
      <c r="AL5" s="754"/>
      <c r="AM5" s="755"/>
      <c r="AN5" s="757"/>
      <c r="AO5" s="738"/>
      <c r="AP5" s="739"/>
      <c r="AQ5" s="743"/>
      <c r="AR5" s="746"/>
      <c r="AS5" s="38"/>
    </row>
    <row r="6" spans="3:45" s="33" customFormat="1" ht="27.75" customHeight="1" thickBot="1">
      <c r="C6" s="34"/>
      <c r="D6" s="791"/>
      <c r="E6" s="792"/>
      <c r="F6" s="796"/>
      <c r="G6" s="797"/>
      <c r="H6" s="792"/>
      <c r="I6" s="792"/>
      <c r="J6" s="799"/>
      <c r="K6" s="800"/>
      <c r="L6" s="802"/>
      <c r="M6" s="802"/>
      <c r="N6" s="694"/>
      <c r="O6" s="792"/>
      <c r="P6" s="792"/>
      <c r="Q6" s="804"/>
      <c r="R6" s="780"/>
      <c r="S6" s="781"/>
      <c r="T6" s="783"/>
      <c r="U6" s="755"/>
      <c r="V6" s="641"/>
      <c r="W6" s="641"/>
      <c r="X6" s="769"/>
      <c r="Y6" s="770"/>
      <c r="Z6" s="772"/>
      <c r="AA6" s="775"/>
      <c r="AB6" s="777"/>
      <c r="AC6" s="759"/>
      <c r="AD6" s="39" t="s">
        <v>36</v>
      </c>
      <c r="AE6" s="40" t="s">
        <v>37</v>
      </c>
      <c r="AF6" s="41" t="s">
        <v>38</v>
      </c>
      <c r="AG6" s="42" t="s">
        <v>36</v>
      </c>
      <c r="AH6" s="40" t="s">
        <v>37</v>
      </c>
      <c r="AI6" s="43" t="s">
        <v>38</v>
      </c>
      <c r="AJ6" s="664"/>
      <c r="AK6" s="754"/>
      <c r="AL6" s="754"/>
      <c r="AM6" s="755"/>
      <c r="AN6" s="757"/>
      <c r="AO6" s="740"/>
      <c r="AP6" s="741"/>
      <c r="AQ6" s="744"/>
      <c r="AR6" s="747"/>
      <c r="AS6" s="38"/>
    </row>
    <row r="7" spans="3:45" s="10" customFormat="1" ht="16.5" customHeight="1">
      <c r="C7" s="30"/>
      <c r="D7" s="748" t="s">
        <v>39</v>
      </c>
      <c r="E7" s="641" t="s">
        <v>40</v>
      </c>
      <c r="F7" s="712" t="s">
        <v>39</v>
      </c>
      <c r="G7" s="750" t="s">
        <v>40</v>
      </c>
      <c r="H7" s="654" t="s">
        <v>39</v>
      </c>
      <c r="I7" s="752" t="s">
        <v>40</v>
      </c>
      <c r="J7" s="712" t="s">
        <v>39</v>
      </c>
      <c r="K7" s="707" t="s">
        <v>40</v>
      </c>
      <c r="L7" s="654" t="s">
        <v>39</v>
      </c>
      <c r="M7" s="641" t="s">
        <v>40</v>
      </c>
      <c r="N7" s="656" t="s">
        <v>40</v>
      </c>
      <c r="O7" s="654" t="s">
        <v>39</v>
      </c>
      <c r="P7" s="641" t="s">
        <v>40</v>
      </c>
      <c r="Q7" s="732" t="s">
        <v>41</v>
      </c>
      <c r="R7" s="734" t="s">
        <v>42</v>
      </c>
      <c r="S7" s="705" t="s">
        <v>43</v>
      </c>
      <c r="T7" s="641" t="s">
        <v>41</v>
      </c>
      <c r="U7" s="656" t="s">
        <v>41</v>
      </c>
      <c r="V7" s="730" t="s">
        <v>44</v>
      </c>
      <c r="W7" s="722" t="s">
        <v>45</v>
      </c>
      <c r="X7" s="724" t="s">
        <v>44</v>
      </c>
      <c r="Y7" s="726" t="s">
        <v>45</v>
      </c>
      <c r="Z7" s="719" t="s">
        <v>41</v>
      </c>
      <c r="AA7" s="715"/>
      <c r="AB7" s="717" t="s">
        <v>46</v>
      </c>
      <c r="AC7" s="719" t="s">
        <v>47</v>
      </c>
      <c r="AD7" s="720" t="s">
        <v>48</v>
      </c>
      <c r="AE7" s="709" t="s">
        <v>48</v>
      </c>
      <c r="AF7" s="640" t="s">
        <v>48</v>
      </c>
      <c r="AG7" s="712" t="s">
        <v>49</v>
      </c>
      <c r="AH7" s="714" t="s">
        <v>49</v>
      </c>
      <c r="AI7" s="707" t="s">
        <v>49</v>
      </c>
      <c r="AJ7" s="701" t="s">
        <v>50</v>
      </c>
      <c r="AK7" s="699" t="s">
        <v>50</v>
      </c>
      <c r="AL7" s="699" t="s">
        <v>51</v>
      </c>
      <c r="AM7" s="699" t="s">
        <v>52</v>
      </c>
      <c r="AN7" s="701" t="s">
        <v>52</v>
      </c>
      <c r="AO7" s="703" t="s">
        <v>53</v>
      </c>
      <c r="AP7" s="705" t="s">
        <v>54</v>
      </c>
      <c r="AQ7" s="687" t="s">
        <v>41</v>
      </c>
      <c r="AR7" s="676" t="s">
        <v>55</v>
      </c>
      <c r="AS7" s="32"/>
    </row>
    <row r="8" spans="3:45" ht="60.75" customHeight="1" thickBot="1">
      <c r="C8" s="51"/>
      <c r="D8" s="749"/>
      <c r="E8" s="702"/>
      <c r="F8" s="713"/>
      <c r="G8" s="751"/>
      <c r="H8" s="721"/>
      <c r="I8" s="711"/>
      <c r="J8" s="713"/>
      <c r="K8" s="708"/>
      <c r="L8" s="721"/>
      <c r="M8" s="702"/>
      <c r="N8" s="700"/>
      <c r="O8" s="721"/>
      <c r="P8" s="702"/>
      <c r="Q8" s="733"/>
      <c r="R8" s="735"/>
      <c r="S8" s="706"/>
      <c r="T8" s="729"/>
      <c r="U8" s="700"/>
      <c r="V8" s="731"/>
      <c r="W8" s="723"/>
      <c r="X8" s="725"/>
      <c r="Y8" s="727"/>
      <c r="Z8" s="728"/>
      <c r="AA8" s="716"/>
      <c r="AB8" s="718"/>
      <c r="AC8" s="688"/>
      <c r="AD8" s="721"/>
      <c r="AE8" s="710"/>
      <c r="AF8" s="711"/>
      <c r="AG8" s="713"/>
      <c r="AH8" s="710"/>
      <c r="AI8" s="708"/>
      <c r="AJ8" s="702"/>
      <c r="AK8" s="700"/>
      <c r="AL8" s="700"/>
      <c r="AM8" s="700"/>
      <c r="AN8" s="702"/>
      <c r="AO8" s="704"/>
      <c r="AP8" s="706"/>
      <c r="AQ8" s="688"/>
      <c r="AR8" s="689"/>
      <c r="AS8" s="51"/>
    </row>
    <row r="9" spans="3:45" ht="9.75" customHeight="1">
      <c r="C9" s="52"/>
      <c r="D9" s="53"/>
      <c r="E9" s="54"/>
      <c r="F9" s="55"/>
      <c r="G9" s="56"/>
      <c r="H9" s="57"/>
      <c r="I9" s="54"/>
      <c r="J9" s="55"/>
      <c r="K9" s="56"/>
      <c r="L9" s="57"/>
      <c r="M9" s="54"/>
      <c r="N9" s="58"/>
      <c r="O9" s="57"/>
      <c r="P9" s="54"/>
      <c r="Q9" s="59"/>
      <c r="R9" s="53"/>
      <c r="S9" s="60"/>
      <c r="T9" s="31"/>
      <c r="U9" s="58"/>
      <c r="V9" s="61"/>
      <c r="W9" s="62"/>
      <c r="X9" s="63"/>
      <c r="Y9" s="64"/>
      <c r="Z9" s="61"/>
      <c r="AA9" s="65"/>
      <c r="AB9" s="66"/>
      <c r="AC9" s="67"/>
      <c r="AD9" s="57"/>
      <c r="AE9" s="68"/>
      <c r="AF9" s="54"/>
      <c r="AG9" s="55"/>
      <c r="AH9" s="68"/>
      <c r="AI9" s="56"/>
      <c r="AJ9" s="69"/>
      <c r="AK9" s="70"/>
      <c r="AL9" s="58"/>
      <c r="AM9" s="58"/>
      <c r="AN9" s="31"/>
      <c r="AO9" s="71"/>
      <c r="AP9" s="60"/>
      <c r="AQ9" s="67"/>
      <c r="AR9" s="72"/>
      <c r="AS9" s="52"/>
    </row>
    <row r="10" spans="3:45" ht="13.5" customHeight="1" hidden="1">
      <c r="C10" s="73" t="s">
        <v>56</v>
      </c>
      <c r="D10" s="74">
        <v>496.9038</v>
      </c>
      <c r="E10" s="75">
        <v>2.9</v>
      </c>
      <c r="F10" s="76">
        <v>281.0564</v>
      </c>
      <c r="G10" s="77">
        <v>2.7</v>
      </c>
      <c r="H10" s="78">
        <v>27.137400000000003</v>
      </c>
      <c r="I10" s="75">
        <v>13.3</v>
      </c>
      <c r="J10" s="76">
        <v>71.7395</v>
      </c>
      <c r="K10" s="77">
        <v>5.7</v>
      </c>
      <c r="L10" s="78">
        <v>39.4417</v>
      </c>
      <c r="M10" s="75">
        <v>-2.9</v>
      </c>
      <c r="N10" s="79">
        <v>-0.2</v>
      </c>
      <c r="O10" s="80">
        <v>508.4328</v>
      </c>
      <c r="P10" s="81">
        <v>2.4</v>
      </c>
      <c r="Q10" s="82">
        <v>-0.5</v>
      </c>
      <c r="R10" s="83" t="s">
        <v>57</v>
      </c>
      <c r="S10" s="84" t="s">
        <v>57</v>
      </c>
      <c r="T10" s="85">
        <v>-0.1</v>
      </c>
      <c r="U10" s="86"/>
      <c r="V10" s="87">
        <v>4.1</v>
      </c>
      <c r="W10" s="88">
        <v>2.6</v>
      </c>
      <c r="X10" s="89">
        <v>4.9745250964198675</v>
      </c>
      <c r="Y10" s="90">
        <v>0.7</v>
      </c>
      <c r="Z10" s="91"/>
      <c r="AA10" s="92" t="s">
        <v>58</v>
      </c>
      <c r="AB10" s="93" t="s">
        <v>57</v>
      </c>
      <c r="AC10" s="94" t="s">
        <v>57</v>
      </c>
      <c r="AD10" s="95">
        <v>3.3</v>
      </c>
      <c r="AE10" s="96">
        <v>3.3</v>
      </c>
      <c r="AF10" s="97">
        <v>3.4</v>
      </c>
      <c r="AG10" s="98">
        <v>6.5</v>
      </c>
      <c r="AH10" s="96">
        <v>6.6</v>
      </c>
      <c r="AI10" s="99">
        <v>6.2</v>
      </c>
      <c r="AJ10" s="100">
        <v>225</v>
      </c>
      <c r="AK10" s="101">
        <v>5347</v>
      </c>
      <c r="AL10" s="102">
        <v>0.72</v>
      </c>
      <c r="AM10" s="103">
        <v>1.6</v>
      </c>
      <c r="AN10" s="104">
        <v>6.1</v>
      </c>
      <c r="AO10" s="105">
        <v>1630</v>
      </c>
      <c r="AP10" s="106">
        <v>9.8</v>
      </c>
      <c r="AQ10" s="107" t="s">
        <v>59</v>
      </c>
      <c r="AR10" s="108">
        <v>-0.9</v>
      </c>
      <c r="AS10" s="52" t="s">
        <v>60</v>
      </c>
    </row>
    <row r="11" spans="3:45" ht="13.5" customHeight="1" hidden="1">
      <c r="C11" s="73" t="s">
        <v>61</v>
      </c>
      <c r="D11" s="74">
        <v>496.8772</v>
      </c>
      <c r="E11" s="75">
        <v>0</v>
      </c>
      <c r="F11" s="76">
        <v>277.8659</v>
      </c>
      <c r="G11" s="77">
        <v>-1.1</v>
      </c>
      <c r="H11" s="78">
        <v>22.011400000000002</v>
      </c>
      <c r="I11" s="75">
        <v>-18.9</v>
      </c>
      <c r="J11" s="76">
        <v>74.6022</v>
      </c>
      <c r="K11" s="77">
        <v>4</v>
      </c>
      <c r="L11" s="78">
        <v>36.9459</v>
      </c>
      <c r="M11" s="75">
        <v>-6.3</v>
      </c>
      <c r="N11" s="79">
        <v>1.1</v>
      </c>
      <c r="O11" s="80">
        <v>513.3064</v>
      </c>
      <c r="P11" s="81">
        <v>1</v>
      </c>
      <c r="Q11" s="82">
        <v>1</v>
      </c>
      <c r="R11" s="83" t="s">
        <v>57</v>
      </c>
      <c r="S11" s="84" t="s">
        <v>57</v>
      </c>
      <c r="T11" s="85">
        <v>-2.1</v>
      </c>
      <c r="U11" s="109">
        <v>-4.3</v>
      </c>
      <c r="V11" s="87">
        <v>0.7</v>
      </c>
      <c r="W11" s="88">
        <v>-6.8</v>
      </c>
      <c r="X11" s="89">
        <v>-1.5264506821166606</v>
      </c>
      <c r="Y11" s="90">
        <v>-5.1</v>
      </c>
      <c r="Z11" s="91">
        <v>8</v>
      </c>
      <c r="AA11" s="92" t="s">
        <v>62</v>
      </c>
      <c r="AB11" s="93" t="s">
        <v>57</v>
      </c>
      <c r="AC11" s="94" t="s">
        <v>57</v>
      </c>
      <c r="AD11" s="95">
        <v>3.5</v>
      </c>
      <c r="AE11" s="96">
        <v>3.5</v>
      </c>
      <c r="AF11" s="97">
        <v>3.5</v>
      </c>
      <c r="AG11" s="98">
        <v>6.8</v>
      </c>
      <c r="AH11" s="110">
        <v>7</v>
      </c>
      <c r="AI11" s="99">
        <v>6.6</v>
      </c>
      <c r="AJ11" s="100">
        <v>236</v>
      </c>
      <c r="AK11" s="101">
        <v>5392</v>
      </c>
      <c r="AL11" s="102">
        <v>0.69</v>
      </c>
      <c r="AM11" s="103">
        <v>0.9</v>
      </c>
      <c r="AN11" s="104">
        <v>-0.8</v>
      </c>
      <c r="AO11" s="111">
        <v>1341</v>
      </c>
      <c r="AP11" s="106">
        <v>-17.7</v>
      </c>
      <c r="AQ11" s="112">
        <v>-3</v>
      </c>
      <c r="AR11" s="108">
        <v>16.4</v>
      </c>
      <c r="AS11" s="52" t="s">
        <v>63</v>
      </c>
    </row>
    <row r="12" spans="3:45" ht="13.5" customHeight="1" hidden="1">
      <c r="C12" s="73" t="s">
        <v>64</v>
      </c>
      <c r="D12" s="74">
        <v>489.4381</v>
      </c>
      <c r="E12" s="75">
        <v>-1.5</v>
      </c>
      <c r="F12" s="76">
        <v>278.5839</v>
      </c>
      <c r="G12" s="77">
        <v>0.3</v>
      </c>
      <c r="H12" s="78">
        <v>19.6844</v>
      </c>
      <c r="I12" s="75">
        <v>-10.6</v>
      </c>
      <c r="J12" s="76">
        <v>68.475</v>
      </c>
      <c r="K12" s="77">
        <v>-8.2</v>
      </c>
      <c r="L12" s="78">
        <v>37.515699999999995</v>
      </c>
      <c r="M12" s="75">
        <v>1.5</v>
      </c>
      <c r="N12" s="79">
        <v>0.2</v>
      </c>
      <c r="O12" s="80">
        <v>503.30440000000004</v>
      </c>
      <c r="P12" s="81">
        <v>-1.9</v>
      </c>
      <c r="Q12" s="82">
        <v>-0.5</v>
      </c>
      <c r="R12" s="83" t="s">
        <v>57</v>
      </c>
      <c r="S12" s="84" t="s">
        <v>57</v>
      </c>
      <c r="T12" s="85">
        <v>-1.3</v>
      </c>
      <c r="U12" s="109">
        <v>-4.4</v>
      </c>
      <c r="V12" s="87">
        <v>0</v>
      </c>
      <c r="W12" s="88">
        <v>-3.1</v>
      </c>
      <c r="X12" s="89">
        <v>-0.0038934391960907533</v>
      </c>
      <c r="Y12" s="90">
        <v>2.2</v>
      </c>
      <c r="Z12" s="91">
        <v>-13.3</v>
      </c>
      <c r="AA12" s="113" t="s">
        <v>65</v>
      </c>
      <c r="AB12" s="93" t="s">
        <v>57</v>
      </c>
      <c r="AC12" s="94" t="s">
        <v>57</v>
      </c>
      <c r="AD12" s="95">
        <v>4.3</v>
      </c>
      <c r="AE12" s="96">
        <v>4.4</v>
      </c>
      <c r="AF12" s="97">
        <v>4.2</v>
      </c>
      <c r="AG12" s="98">
        <v>8.2</v>
      </c>
      <c r="AH12" s="96">
        <v>8.7</v>
      </c>
      <c r="AI12" s="99">
        <v>7.6</v>
      </c>
      <c r="AJ12" s="100">
        <v>294</v>
      </c>
      <c r="AK12" s="101">
        <v>5353</v>
      </c>
      <c r="AL12" s="102">
        <v>0.5</v>
      </c>
      <c r="AM12" s="103">
        <v>-1.7</v>
      </c>
      <c r="AN12" s="104">
        <v>-7.7</v>
      </c>
      <c r="AO12" s="105">
        <v>1180</v>
      </c>
      <c r="AP12" s="106">
        <v>-12.1</v>
      </c>
      <c r="AQ12" s="114" t="s">
        <v>66</v>
      </c>
      <c r="AR12" s="108">
        <v>-1.2</v>
      </c>
      <c r="AS12" s="115" t="s">
        <v>65</v>
      </c>
    </row>
    <row r="13" spans="3:45" ht="13.5" customHeight="1" hidden="1">
      <c r="C13" s="73" t="s">
        <v>67</v>
      </c>
      <c r="D13" s="74">
        <v>493.0487</v>
      </c>
      <c r="E13" s="75">
        <v>0.7</v>
      </c>
      <c r="F13" s="76">
        <v>281.7034</v>
      </c>
      <c r="G13" s="77">
        <v>1.1</v>
      </c>
      <c r="H13" s="78">
        <v>20.3813</v>
      </c>
      <c r="I13" s="75">
        <v>3.5</v>
      </c>
      <c r="J13" s="76">
        <v>68.068</v>
      </c>
      <c r="K13" s="77">
        <v>-0.6</v>
      </c>
      <c r="L13" s="78">
        <v>37.284800000000004</v>
      </c>
      <c r="M13" s="75">
        <v>-0.6</v>
      </c>
      <c r="N13" s="116">
        <v>0</v>
      </c>
      <c r="O13" s="80">
        <v>499.5442</v>
      </c>
      <c r="P13" s="117">
        <v>-0.7</v>
      </c>
      <c r="Q13" s="118">
        <v>-1.5</v>
      </c>
      <c r="R13" s="83" t="s">
        <v>57</v>
      </c>
      <c r="S13" s="84" t="s">
        <v>57</v>
      </c>
      <c r="T13" s="85">
        <v>-1.2</v>
      </c>
      <c r="U13" s="103">
        <v>-2</v>
      </c>
      <c r="V13" s="87">
        <v>-1.6</v>
      </c>
      <c r="W13" s="88">
        <v>-2</v>
      </c>
      <c r="X13" s="119">
        <v>-1</v>
      </c>
      <c r="Y13" s="90">
        <v>-4.2</v>
      </c>
      <c r="Z13" s="120">
        <v>-3.8</v>
      </c>
      <c r="AA13" s="92" t="s">
        <v>68</v>
      </c>
      <c r="AB13" s="93" t="s">
        <v>57</v>
      </c>
      <c r="AC13" s="94" t="s">
        <v>57</v>
      </c>
      <c r="AD13" s="87">
        <v>4.7</v>
      </c>
      <c r="AE13" s="121">
        <v>4.9</v>
      </c>
      <c r="AF13" s="88">
        <v>4.5</v>
      </c>
      <c r="AG13" s="98">
        <v>9.1</v>
      </c>
      <c r="AH13" s="121">
        <v>10.2</v>
      </c>
      <c r="AI13" s="90">
        <v>8</v>
      </c>
      <c r="AJ13" s="100">
        <v>320</v>
      </c>
      <c r="AK13" s="101">
        <v>5325</v>
      </c>
      <c r="AL13" s="102">
        <v>0.49</v>
      </c>
      <c r="AM13" s="103">
        <v>-1.2</v>
      </c>
      <c r="AN13" s="104">
        <v>0.9</v>
      </c>
      <c r="AO13" s="105">
        <v>1226</v>
      </c>
      <c r="AP13" s="106">
        <v>4</v>
      </c>
      <c r="AQ13" s="94">
        <v>-0.7</v>
      </c>
      <c r="AR13" s="108">
        <v>-3</v>
      </c>
      <c r="AS13" s="52" t="s">
        <v>68</v>
      </c>
    </row>
    <row r="14" spans="3:45" ht="13.5" customHeight="1" hidden="1">
      <c r="C14" s="73" t="s">
        <v>69</v>
      </c>
      <c r="D14" s="74">
        <v>505.6219</v>
      </c>
      <c r="E14" s="75">
        <v>2.6</v>
      </c>
      <c r="F14" s="76">
        <v>283.7575</v>
      </c>
      <c r="G14" s="77">
        <v>0.7</v>
      </c>
      <c r="H14" s="78">
        <v>20.3609</v>
      </c>
      <c r="I14" s="75">
        <v>-0.1</v>
      </c>
      <c r="J14" s="76">
        <v>72.96310000000001</v>
      </c>
      <c r="K14" s="77">
        <v>7.2</v>
      </c>
      <c r="L14" s="78">
        <v>34.444900000000004</v>
      </c>
      <c r="M14" s="75">
        <v>-7.6</v>
      </c>
      <c r="N14" s="116">
        <v>0.1</v>
      </c>
      <c r="O14" s="80">
        <v>504.11879999999996</v>
      </c>
      <c r="P14" s="117">
        <v>0.9</v>
      </c>
      <c r="Q14" s="118">
        <v>-1.6</v>
      </c>
      <c r="R14" s="83" t="s">
        <v>57</v>
      </c>
      <c r="S14" s="84" t="s">
        <v>57</v>
      </c>
      <c r="T14" s="85">
        <v>-0.5</v>
      </c>
      <c r="U14" s="103">
        <v>-0.8</v>
      </c>
      <c r="V14" s="87">
        <v>-2.6</v>
      </c>
      <c r="W14" s="88">
        <v>-2.2</v>
      </c>
      <c r="X14" s="119">
        <v>-1.6</v>
      </c>
      <c r="Y14" s="90">
        <v>-5.3</v>
      </c>
      <c r="Z14" s="120">
        <v>0.9</v>
      </c>
      <c r="AA14" s="92" t="s">
        <v>70</v>
      </c>
      <c r="AB14" s="93" t="s">
        <v>57</v>
      </c>
      <c r="AC14" s="94" t="s">
        <v>57</v>
      </c>
      <c r="AD14" s="87">
        <v>4.7</v>
      </c>
      <c r="AE14" s="121">
        <v>4.9</v>
      </c>
      <c r="AF14" s="88">
        <v>4.5</v>
      </c>
      <c r="AG14" s="98">
        <v>9.1</v>
      </c>
      <c r="AH14" s="121">
        <v>10.1</v>
      </c>
      <c r="AI14" s="90">
        <v>8.2</v>
      </c>
      <c r="AJ14" s="100">
        <v>319</v>
      </c>
      <c r="AK14" s="101">
        <v>5372</v>
      </c>
      <c r="AL14" s="102">
        <v>0.62</v>
      </c>
      <c r="AM14" s="103">
        <v>0.1</v>
      </c>
      <c r="AN14" s="104">
        <v>3.7</v>
      </c>
      <c r="AO14" s="111">
        <v>1213</v>
      </c>
      <c r="AP14" s="106">
        <v>-1.1</v>
      </c>
      <c r="AQ14" s="94">
        <v>-2.5</v>
      </c>
      <c r="AR14" s="108">
        <v>12.2</v>
      </c>
      <c r="AS14" s="73" t="s">
        <v>69</v>
      </c>
    </row>
    <row r="15" spans="3:45" ht="13.5" customHeight="1" hidden="1">
      <c r="C15" s="73" t="s">
        <v>71</v>
      </c>
      <c r="D15" s="74">
        <v>501.6175</v>
      </c>
      <c r="E15" s="75">
        <v>-0.8</v>
      </c>
      <c r="F15" s="76">
        <v>287.7045</v>
      </c>
      <c r="G15" s="77">
        <v>1.4</v>
      </c>
      <c r="H15" s="78">
        <v>18.7989</v>
      </c>
      <c r="I15" s="75">
        <v>-7.7</v>
      </c>
      <c r="J15" s="76">
        <v>71.2073</v>
      </c>
      <c r="K15" s="77">
        <v>-2.4</v>
      </c>
      <c r="L15" s="78">
        <v>32.8189</v>
      </c>
      <c r="M15" s="75">
        <v>-4.7</v>
      </c>
      <c r="N15" s="116">
        <v>-0.5</v>
      </c>
      <c r="O15" s="80">
        <v>493.6447</v>
      </c>
      <c r="P15" s="117">
        <v>-2.1</v>
      </c>
      <c r="Q15" s="118">
        <v>-1.3</v>
      </c>
      <c r="R15" s="83" t="s">
        <v>57</v>
      </c>
      <c r="S15" s="84" t="s">
        <v>57</v>
      </c>
      <c r="T15" s="85">
        <v>-2.4</v>
      </c>
      <c r="U15" s="103">
        <v>-3.3</v>
      </c>
      <c r="V15" s="87">
        <v>-2.4</v>
      </c>
      <c r="W15" s="88">
        <v>-0.3</v>
      </c>
      <c r="X15" s="119">
        <v>-5</v>
      </c>
      <c r="Y15" s="90">
        <v>-4.8</v>
      </c>
      <c r="Z15" s="120">
        <v>2.5</v>
      </c>
      <c r="AA15" s="92" t="s">
        <v>72</v>
      </c>
      <c r="AB15" s="93" t="s">
        <v>57</v>
      </c>
      <c r="AC15" s="94" t="s">
        <v>57</v>
      </c>
      <c r="AD15" s="87">
        <v>5.2</v>
      </c>
      <c r="AE15" s="121">
        <v>5.3</v>
      </c>
      <c r="AF15" s="88">
        <v>4.9</v>
      </c>
      <c r="AG15" s="98">
        <v>9.8</v>
      </c>
      <c r="AH15" s="121">
        <v>11</v>
      </c>
      <c r="AI15" s="90">
        <v>8.6</v>
      </c>
      <c r="AJ15" s="100">
        <v>348</v>
      </c>
      <c r="AK15" s="101">
        <v>5354</v>
      </c>
      <c r="AL15" s="102">
        <v>0.56</v>
      </c>
      <c r="AM15" s="103">
        <v>-2</v>
      </c>
      <c r="AN15" s="104">
        <v>-5.6</v>
      </c>
      <c r="AO15" s="111">
        <v>1173</v>
      </c>
      <c r="AP15" s="106">
        <v>-3.3</v>
      </c>
      <c r="AQ15" s="94">
        <v>-3.4</v>
      </c>
      <c r="AR15" s="108">
        <v>4.1</v>
      </c>
      <c r="AS15" s="73" t="s">
        <v>71</v>
      </c>
    </row>
    <row r="16" spans="3:45" ht="24" customHeight="1">
      <c r="C16" s="73" t="s">
        <v>73</v>
      </c>
      <c r="D16" s="122">
        <v>507.0149</v>
      </c>
      <c r="E16" s="77">
        <v>1.1</v>
      </c>
      <c r="F16" s="123">
        <v>291.20309999999995</v>
      </c>
      <c r="G16" s="77">
        <v>1.2</v>
      </c>
      <c r="H16" s="123">
        <v>18.391299999999998</v>
      </c>
      <c r="I16" s="75">
        <v>-2.2</v>
      </c>
      <c r="J16" s="123">
        <v>69.122</v>
      </c>
      <c r="K16" s="77">
        <v>-2.9</v>
      </c>
      <c r="L16" s="124">
        <v>31.0518</v>
      </c>
      <c r="M16" s="75">
        <v>-5.4</v>
      </c>
      <c r="N16" s="116">
        <v>0.7</v>
      </c>
      <c r="O16" s="80">
        <v>489.8752</v>
      </c>
      <c r="P16" s="117">
        <v>-0.8</v>
      </c>
      <c r="Q16" s="118">
        <v>-1.8</v>
      </c>
      <c r="R16" s="83" t="s">
        <v>57</v>
      </c>
      <c r="S16" s="84" t="s">
        <v>57</v>
      </c>
      <c r="T16" s="85">
        <v>0.1</v>
      </c>
      <c r="U16" s="103">
        <v>-3.2</v>
      </c>
      <c r="V16" s="87">
        <v>-2.7</v>
      </c>
      <c r="W16" s="88">
        <v>-2.5</v>
      </c>
      <c r="X16" s="119">
        <v>-7</v>
      </c>
      <c r="Y16" s="90">
        <v>-1.9</v>
      </c>
      <c r="Z16" s="120">
        <v>-1.7</v>
      </c>
      <c r="AA16" s="73" t="s">
        <v>73</v>
      </c>
      <c r="AB16" s="93" t="s">
        <v>57</v>
      </c>
      <c r="AC16" s="94" t="s">
        <v>57</v>
      </c>
      <c r="AD16" s="87">
        <v>5.4</v>
      </c>
      <c r="AE16" s="121">
        <v>5.6</v>
      </c>
      <c r="AF16" s="88">
        <v>5.1</v>
      </c>
      <c r="AG16" s="125">
        <v>10</v>
      </c>
      <c r="AH16" s="121">
        <v>11.2</v>
      </c>
      <c r="AI16" s="90">
        <v>8.7</v>
      </c>
      <c r="AJ16" s="100">
        <v>360</v>
      </c>
      <c r="AK16" s="101">
        <v>5329</v>
      </c>
      <c r="AL16" s="102">
        <v>0.56</v>
      </c>
      <c r="AM16" s="103">
        <v>-2.7</v>
      </c>
      <c r="AN16" s="104">
        <v>4</v>
      </c>
      <c r="AO16" s="111">
        <v>1146</v>
      </c>
      <c r="AP16" s="106">
        <v>-2.4</v>
      </c>
      <c r="AQ16" s="94">
        <v>-6.4</v>
      </c>
      <c r="AR16" s="108">
        <v>-5</v>
      </c>
      <c r="AS16" s="73" t="s">
        <v>73</v>
      </c>
    </row>
    <row r="17" spans="3:45" ht="24" customHeight="1">
      <c r="C17" s="73" t="s">
        <v>74</v>
      </c>
      <c r="D17" s="122">
        <v>517.7144000000001</v>
      </c>
      <c r="E17" s="77">
        <v>2.1</v>
      </c>
      <c r="F17" s="123">
        <v>293.0691</v>
      </c>
      <c r="G17" s="77">
        <v>0.6</v>
      </c>
      <c r="H17" s="123">
        <v>18.356900000000003</v>
      </c>
      <c r="I17" s="75">
        <v>-0.2</v>
      </c>
      <c r="J17" s="123">
        <v>73.3156</v>
      </c>
      <c r="K17" s="77">
        <v>6.1</v>
      </c>
      <c r="L17" s="124">
        <v>28.104</v>
      </c>
      <c r="M17" s="75">
        <v>-9.5</v>
      </c>
      <c r="N17" s="116">
        <v>0.8</v>
      </c>
      <c r="O17" s="80">
        <v>493.7475</v>
      </c>
      <c r="P17" s="117">
        <v>0.8</v>
      </c>
      <c r="Q17" s="118">
        <v>-1.3</v>
      </c>
      <c r="R17" s="83" t="s">
        <v>57</v>
      </c>
      <c r="S17" s="84" t="s">
        <v>57</v>
      </c>
      <c r="T17" s="85">
        <v>-0.2</v>
      </c>
      <c r="U17" s="103">
        <v>-1.4</v>
      </c>
      <c r="V17" s="87">
        <v>-2.5</v>
      </c>
      <c r="W17" s="88">
        <v>-2.6</v>
      </c>
      <c r="X17" s="119">
        <v>0.5</v>
      </c>
      <c r="Y17" s="90">
        <v>-3.2</v>
      </c>
      <c r="Z17" s="120">
        <v>2.5</v>
      </c>
      <c r="AA17" s="73" t="s">
        <v>74</v>
      </c>
      <c r="AB17" s="93" t="s">
        <v>57</v>
      </c>
      <c r="AC17" s="94" t="s">
        <v>57</v>
      </c>
      <c r="AD17" s="87">
        <v>5.1</v>
      </c>
      <c r="AE17" s="121">
        <v>5.3</v>
      </c>
      <c r="AF17" s="88">
        <v>4.8</v>
      </c>
      <c r="AG17" s="125">
        <v>10</v>
      </c>
      <c r="AH17" s="121">
        <v>11.5</v>
      </c>
      <c r="AI17" s="90">
        <v>8.4</v>
      </c>
      <c r="AJ17" s="100">
        <v>342</v>
      </c>
      <c r="AK17" s="101">
        <v>5340</v>
      </c>
      <c r="AL17" s="102">
        <v>0.69</v>
      </c>
      <c r="AM17" s="103">
        <v>-0.9</v>
      </c>
      <c r="AN17" s="104">
        <v>4.2</v>
      </c>
      <c r="AO17" s="111">
        <v>1174</v>
      </c>
      <c r="AP17" s="106">
        <v>2.5</v>
      </c>
      <c r="AQ17" s="94">
        <v>-14.1</v>
      </c>
      <c r="AR17" s="108">
        <v>-16.8</v>
      </c>
      <c r="AS17" s="73" t="s">
        <v>74</v>
      </c>
    </row>
    <row r="18" spans="3:45" ht="24" customHeight="1">
      <c r="C18" s="73" t="s">
        <v>75</v>
      </c>
      <c r="D18" s="122">
        <v>527.8267</v>
      </c>
      <c r="E18" s="77">
        <v>2</v>
      </c>
      <c r="F18" s="123">
        <v>296.8882</v>
      </c>
      <c r="G18" s="77">
        <v>1.3</v>
      </c>
      <c r="H18" s="123">
        <v>18.6617</v>
      </c>
      <c r="I18" s="75">
        <v>1.7</v>
      </c>
      <c r="J18" s="123">
        <v>77.9038</v>
      </c>
      <c r="K18" s="77">
        <v>6.3</v>
      </c>
      <c r="L18" s="124">
        <v>24.5245</v>
      </c>
      <c r="M18" s="75">
        <v>-12.7</v>
      </c>
      <c r="N18" s="116">
        <v>0.5</v>
      </c>
      <c r="O18" s="80">
        <v>498.27540000000005</v>
      </c>
      <c r="P18" s="117">
        <v>0.9</v>
      </c>
      <c r="Q18" s="118">
        <v>-1</v>
      </c>
      <c r="R18" s="83" t="s">
        <v>76</v>
      </c>
      <c r="S18" s="84" t="s">
        <v>76</v>
      </c>
      <c r="T18" s="85">
        <v>0.5</v>
      </c>
      <c r="U18" s="103">
        <v>0.3</v>
      </c>
      <c r="V18" s="87">
        <v>-3.4</v>
      </c>
      <c r="W18" s="88">
        <v>-3.2</v>
      </c>
      <c r="X18" s="119">
        <v>-2.1</v>
      </c>
      <c r="Y18" s="90">
        <v>-4.2</v>
      </c>
      <c r="Z18" s="120">
        <v>-2.5</v>
      </c>
      <c r="AA18" s="73" t="s">
        <v>75</v>
      </c>
      <c r="AB18" s="93" t="s">
        <v>76</v>
      </c>
      <c r="AC18" s="94" t="s">
        <v>76</v>
      </c>
      <c r="AD18" s="87">
        <v>4.6</v>
      </c>
      <c r="AE18" s="121">
        <v>4.8</v>
      </c>
      <c r="AF18" s="88">
        <v>4.3</v>
      </c>
      <c r="AG18" s="125">
        <v>9.2</v>
      </c>
      <c r="AH18" s="121">
        <v>10.7</v>
      </c>
      <c r="AI18" s="90">
        <v>7.7</v>
      </c>
      <c r="AJ18" s="100">
        <v>308</v>
      </c>
      <c r="AK18" s="101">
        <v>5355</v>
      </c>
      <c r="AL18" s="102">
        <v>0.86</v>
      </c>
      <c r="AM18" s="103" t="s">
        <v>77</v>
      </c>
      <c r="AN18" s="104">
        <v>2.3</v>
      </c>
      <c r="AO18" s="111">
        <v>1193</v>
      </c>
      <c r="AP18" s="106">
        <v>1.7</v>
      </c>
      <c r="AQ18" s="94">
        <v>-13.9</v>
      </c>
      <c r="AR18" s="108">
        <v>-14.7</v>
      </c>
      <c r="AS18" s="73" t="s">
        <v>75</v>
      </c>
    </row>
    <row r="19" spans="3:45" ht="24" customHeight="1">
      <c r="C19" s="73" t="s">
        <v>78</v>
      </c>
      <c r="D19" s="122">
        <v>540.43</v>
      </c>
      <c r="E19" s="77">
        <v>2.4</v>
      </c>
      <c r="F19" s="123">
        <v>302.49240000000003</v>
      </c>
      <c r="G19" s="77">
        <v>1.9</v>
      </c>
      <c r="H19" s="123">
        <v>18.4748</v>
      </c>
      <c r="I19" s="75">
        <v>-1</v>
      </c>
      <c r="J19" s="123">
        <v>82.3836</v>
      </c>
      <c r="K19" s="77">
        <v>5.8</v>
      </c>
      <c r="L19" s="124">
        <v>24.1827</v>
      </c>
      <c r="M19" s="75">
        <v>-1.4</v>
      </c>
      <c r="N19" s="116">
        <v>0.5</v>
      </c>
      <c r="O19" s="80">
        <v>503.3168</v>
      </c>
      <c r="P19" s="117">
        <v>1</v>
      </c>
      <c r="Q19" s="118">
        <v>-1.3</v>
      </c>
      <c r="R19" s="83" t="s">
        <v>76</v>
      </c>
      <c r="S19" s="84" t="s">
        <v>76</v>
      </c>
      <c r="T19" s="85">
        <v>-0.1</v>
      </c>
      <c r="U19" s="103">
        <v>1.2</v>
      </c>
      <c r="V19" s="87">
        <v>0.4</v>
      </c>
      <c r="W19" s="88">
        <v>0.7</v>
      </c>
      <c r="X19" s="119">
        <v>-0.1</v>
      </c>
      <c r="Y19" s="90">
        <v>-2</v>
      </c>
      <c r="Z19" s="120">
        <v>0.2</v>
      </c>
      <c r="AA19" s="73" t="s">
        <v>78</v>
      </c>
      <c r="AB19" s="93" t="s">
        <v>76</v>
      </c>
      <c r="AC19" s="94" t="s">
        <v>76</v>
      </c>
      <c r="AD19" s="87">
        <v>4.3</v>
      </c>
      <c r="AE19" s="121">
        <v>4.5</v>
      </c>
      <c r="AF19" s="88">
        <v>4.1</v>
      </c>
      <c r="AG19" s="125">
        <v>8.5</v>
      </c>
      <c r="AH19" s="121">
        <v>9.6</v>
      </c>
      <c r="AI19" s="90">
        <v>7.4</v>
      </c>
      <c r="AJ19" s="100">
        <v>289</v>
      </c>
      <c r="AK19" s="101">
        <v>5420</v>
      </c>
      <c r="AL19" s="102">
        <v>0.98</v>
      </c>
      <c r="AM19" s="103">
        <v>0.7</v>
      </c>
      <c r="AN19" s="104">
        <v>1.6</v>
      </c>
      <c r="AO19" s="111">
        <v>1249</v>
      </c>
      <c r="AP19" s="106">
        <v>4.7</v>
      </c>
      <c r="AQ19" s="94">
        <v>-2.9</v>
      </c>
      <c r="AR19" s="108">
        <v>-0.1</v>
      </c>
      <c r="AS19" s="73" t="s">
        <v>78</v>
      </c>
    </row>
    <row r="20" spans="3:45" s="126" customFormat="1" ht="24" customHeight="1">
      <c r="C20" s="127" t="s">
        <v>79</v>
      </c>
      <c r="D20" s="128">
        <v>551.6726</v>
      </c>
      <c r="E20" s="129">
        <v>2.1</v>
      </c>
      <c r="F20" s="130">
        <v>304.6692</v>
      </c>
      <c r="G20" s="129">
        <v>0.7</v>
      </c>
      <c r="H20" s="130">
        <v>18.5477</v>
      </c>
      <c r="I20" s="131">
        <v>0.4</v>
      </c>
      <c r="J20" s="130">
        <v>88.9434</v>
      </c>
      <c r="K20" s="129">
        <v>8</v>
      </c>
      <c r="L20" s="132">
        <v>21.8721</v>
      </c>
      <c r="M20" s="131">
        <v>-9.6</v>
      </c>
      <c r="N20" s="133">
        <v>0.8</v>
      </c>
      <c r="O20" s="134">
        <v>510.3426</v>
      </c>
      <c r="P20" s="135">
        <v>1.4</v>
      </c>
      <c r="Q20" s="136">
        <v>-0.7</v>
      </c>
      <c r="R20" s="137" t="s">
        <v>76</v>
      </c>
      <c r="S20" s="138" t="s">
        <v>76</v>
      </c>
      <c r="T20" s="139"/>
      <c r="U20" s="140">
        <v>-0.1</v>
      </c>
      <c r="V20" s="141">
        <v>-1.2</v>
      </c>
      <c r="W20" s="142">
        <v>-0.9</v>
      </c>
      <c r="X20" s="143">
        <v>-0.9</v>
      </c>
      <c r="Y20" s="144">
        <v>-2.6</v>
      </c>
      <c r="Z20" s="145">
        <v>0.1</v>
      </c>
      <c r="AA20" s="127" t="s">
        <v>79</v>
      </c>
      <c r="AB20" s="146" t="s">
        <v>76</v>
      </c>
      <c r="AC20" s="147" t="s">
        <v>76</v>
      </c>
      <c r="AD20" s="141">
        <v>4.1</v>
      </c>
      <c r="AE20" s="148">
        <v>4.2</v>
      </c>
      <c r="AF20" s="142">
        <v>3.9</v>
      </c>
      <c r="AG20" s="149" t="s">
        <v>80</v>
      </c>
      <c r="AH20" s="148">
        <v>8.9</v>
      </c>
      <c r="AI20" s="144">
        <v>7.2</v>
      </c>
      <c r="AJ20" s="150">
        <v>271</v>
      </c>
      <c r="AK20" s="151">
        <v>5486</v>
      </c>
      <c r="AL20" s="152">
        <f>AVERAGE(AL96:AL108)</f>
        <v>1.0630769230769233</v>
      </c>
      <c r="AM20" s="140">
        <v>0.1</v>
      </c>
      <c r="AN20" s="153">
        <v>2.6</v>
      </c>
      <c r="AO20" s="154">
        <v>1285</v>
      </c>
      <c r="AP20" s="155">
        <v>2.9</v>
      </c>
      <c r="AQ20" s="147">
        <v>-11.2</v>
      </c>
      <c r="AR20" s="147">
        <v>1.2</v>
      </c>
      <c r="AS20" s="127" t="s">
        <v>79</v>
      </c>
    </row>
    <row r="21" spans="3:45" ht="24" customHeight="1">
      <c r="C21" s="73"/>
      <c r="D21" s="122"/>
      <c r="E21" s="90"/>
      <c r="F21" s="123"/>
      <c r="G21" s="90"/>
      <c r="H21" s="123"/>
      <c r="I21" s="88"/>
      <c r="J21" s="123"/>
      <c r="K21" s="90"/>
      <c r="L21" s="124"/>
      <c r="M21" s="88"/>
      <c r="N21" s="103"/>
      <c r="O21" s="80"/>
      <c r="P21" s="88"/>
      <c r="Q21" s="156"/>
      <c r="R21" s="157"/>
      <c r="S21" s="158"/>
      <c r="T21" s="85"/>
      <c r="U21" s="103"/>
      <c r="V21" s="87"/>
      <c r="W21" s="88"/>
      <c r="X21" s="119"/>
      <c r="Y21" s="90"/>
      <c r="Z21" s="87"/>
      <c r="AA21" s="73"/>
      <c r="AB21" s="93"/>
      <c r="AC21" s="94"/>
      <c r="AD21" s="87"/>
      <c r="AE21" s="121"/>
      <c r="AF21" s="88"/>
      <c r="AG21" s="119"/>
      <c r="AH21" s="121"/>
      <c r="AI21" s="90"/>
      <c r="AJ21" s="100"/>
      <c r="AK21" s="101"/>
      <c r="AL21" s="102"/>
      <c r="AM21" s="103"/>
      <c r="AN21" s="85"/>
      <c r="AO21" s="111"/>
      <c r="AP21" s="106"/>
      <c r="AQ21" s="159"/>
      <c r="AR21" s="94"/>
      <c r="AS21" s="73"/>
    </row>
    <row r="22" spans="3:45" ht="24" customHeight="1" hidden="1">
      <c r="C22" s="73" t="s">
        <v>81</v>
      </c>
      <c r="D22" s="122">
        <v>492.34009999999995</v>
      </c>
      <c r="E22" s="77">
        <v>2.7</v>
      </c>
      <c r="F22" s="123">
        <v>278.27479999999997</v>
      </c>
      <c r="G22" s="77">
        <v>2.5</v>
      </c>
      <c r="H22" s="123">
        <v>26.6873</v>
      </c>
      <c r="I22" s="75">
        <v>11.8</v>
      </c>
      <c r="J22" s="123">
        <v>69.0234</v>
      </c>
      <c r="K22" s="77">
        <v>1.6</v>
      </c>
      <c r="L22" s="124">
        <v>40.8831</v>
      </c>
      <c r="M22" s="75">
        <v>5.7</v>
      </c>
      <c r="N22" s="116">
        <v>-0.5</v>
      </c>
      <c r="O22" s="80">
        <v>504.2619</v>
      </c>
      <c r="P22" s="117">
        <v>2.2</v>
      </c>
      <c r="Q22" s="118">
        <v>-0.6</v>
      </c>
      <c r="R22" s="83" t="s">
        <v>82</v>
      </c>
      <c r="S22" s="84" t="s">
        <v>82</v>
      </c>
      <c r="T22" s="85">
        <v>-0.1</v>
      </c>
      <c r="U22" s="103"/>
      <c r="V22" s="87">
        <v>3.1</v>
      </c>
      <c r="W22" s="88">
        <v>1.8</v>
      </c>
      <c r="X22" s="119">
        <v>4.1269939938725315</v>
      </c>
      <c r="Y22" s="90">
        <v>0.2</v>
      </c>
      <c r="Z22" s="87"/>
      <c r="AA22" s="73" t="s">
        <v>81</v>
      </c>
      <c r="AB22" s="93" t="s">
        <v>82</v>
      </c>
      <c r="AC22" s="94" t="s">
        <v>82</v>
      </c>
      <c r="AD22" s="87">
        <v>3.4</v>
      </c>
      <c r="AE22" s="121">
        <v>3.4</v>
      </c>
      <c r="AF22" s="88">
        <v>3.3</v>
      </c>
      <c r="AG22" s="160">
        <v>6.6</v>
      </c>
      <c r="AH22" s="121">
        <v>6.8</v>
      </c>
      <c r="AI22" s="90">
        <v>6.7</v>
      </c>
      <c r="AJ22" s="100">
        <v>225</v>
      </c>
      <c r="AK22" s="101">
        <v>5322</v>
      </c>
      <c r="AL22" s="102">
        <v>0.7</v>
      </c>
      <c r="AM22" s="103">
        <v>1.1</v>
      </c>
      <c r="AN22" s="85">
        <v>6.2</v>
      </c>
      <c r="AO22" s="111">
        <v>1643</v>
      </c>
      <c r="AP22" s="106">
        <v>11.8</v>
      </c>
      <c r="AQ22" s="159">
        <v>1.1</v>
      </c>
      <c r="AR22" s="108">
        <v>-1.8</v>
      </c>
      <c r="AS22" s="73" t="s">
        <v>81</v>
      </c>
    </row>
    <row r="23" spans="3:45" ht="24" customHeight="1" hidden="1">
      <c r="C23" s="73" t="s">
        <v>83</v>
      </c>
      <c r="D23" s="122">
        <v>500.0723</v>
      </c>
      <c r="E23" s="77">
        <v>1.6</v>
      </c>
      <c r="F23" s="123">
        <v>280.3527</v>
      </c>
      <c r="G23" s="77">
        <v>0.7</v>
      </c>
      <c r="H23" s="123">
        <v>23.468700000000002</v>
      </c>
      <c r="I23" s="75">
        <v>-12.1</v>
      </c>
      <c r="J23" s="123">
        <v>74.795</v>
      </c>
      <c r="K23" s="77">
        <v>8.4</v>
      </c>
      <c r="L23" s="124">
        <v>37.7473</v>
      </c>
      <c r="M23" s="75">
        <v>-7.7</v>
      </c>
      <c r="N23" s="116">
        <v>1</v>
      </c>
      <c r="O23" s="80">
        <v>515.2491</v>
      </c>
      <c r="P23" s="117">
        <v>2.2</v>
      </c>
      <c r="Q23" s="118">
        <v>0.6</v>
      </c>
      <c r="R23" s="83" t="s">
        <v>82</v>
      </c>
      <c r="S23" s="84" t="s">
        <v>82</v>
      </c>
      <c r="T23" s="85">
        <v>-0.2</v>
      </c>
      <c r="U23" s="103">
        <f>99.3-100</f>
        <v>-0.7000000000000028</v>
      </c>
      <c r="V23" s="87">
        <v>4</v>
      </c>
      <c r="W23" s="88">
        <v>-1.9</v>
      </c>
      <c r="X23" s="119">
        <v>1.0042828797998737</v>
      </c>
      <c r="Y23" s="90">
        <v>-2.8</v>
      </c>
      <c r="Z23" s="91">
        <v>-3.9</v>
      </c>
      <c r="AA23" s="73" t="s">
        <v>83</v>
      </c>
      <c r="AB23" s="93" t="s">
        <v>82</v>
      </c>
      <c r="AC23" s="94" t="s">
        <v>82</v>
      </c>
      <c r="AD23" s="87">
        <v>3.4</v>
      </c>
      <c r="AE23" s="121">
        <v>3.3</v>
      </c>
      <c r="AF23" s="88">
        <v>3.4</v>
      </c>
      <c r="AG23" s="160">
        <v>6.7</v>
      </c>
      <c r="AH23" s="121">
        <v>6.9</v>
      </c>
      <c r="AI23" s="90">
        <v>6.3</v>
      </c>
      <c r="AJ23" s="100">
        <v>230</v>
      </c>
      <c r="AK23" s="101">
        <v>5391</v>
      </c>
      <c r="AL23" s="102">
        <v>0.72</v>
      </c>
      <c r="AM23" s="103">
        <v>1.6</v>
      </c>
      <c r="AN23" s="85">
        <v>1.5</v>
      </c>
      <c r="AO23" s="111">
        <v>1387</v>
      </c>
      <c r="AP23" s="106">
        <v>-15.6</v>
      </c>
      <c r="AQ23" s="94">
        <v>-6.9</v>
      </c>
      <c r="AR23" s="108">
        <v>11</v>
      </c>
      <c r="AS23" s="73" t="s">
        <v>83</v>
      </c>
    </row>
    <row r="24" spans="3:45" ht="24" customHeight="1" hidden="1">
      <c r="C24" s="161" t="s">
        <v>84</v>
      </c>
      <c r="D24" s="122">
        <v>489.8241</v>
      </c>
      <c r="E24" s="77">
        <v>-2</v>
      </c>
      <c r="F24" s="123">
        <v>277.9064</v>
      </c>
      <c r="G24" s="77">
        <v>-0.9</v>
      </c>
      <c r="H24" s="123">
        <v>20.1122</v>
      </c>
      <c r="I24" s="75">
        <v>-14.3</v>
      </c>
      <c r="J24" s="123">
        <v>69.9117</v>
      </c>
      <c r="K24" s="77">
        <v>-6.5</v>
      </c>
      <c r="L24" s="124">
        <v>36.166</v>
      </c>
      <c r="M24" s="75">
        <v>-4.2</v>
      </c>
      <c r="N24" s="116">
        <v>0.4</v>
      </c>
      <c r="O24" s="80">
        <v>504.84290000000004</v>
      </c>
      <c r="P24" s="117">
        <v>-2</v>
      </c>
      <c r="Q24" s="118">
        <v>0</v>
      </c>
      <c r="R24" s="83" t="s">
        <v>82</v>
      </c>
      <c r="S24" s="84" t="s">
        <v>82</v>
      </c>
      <c r="T24" s="85">
        <v>-2.2</v>
      </c>
      <c r="U24" s="103">
        <f>94.5-100</f>
        <v>-5.5</v>
      </c>
      <c r="V24" s="87">
        <v>-0.1</v>
      </c>
      <c r="W24" s="88">
        <v>-5</v>
      </c>
      <c r="X24" s="119">
        <v>-0.17405859446236605</v>
      </c>
      <c r="Y24" s="90">
        <v>2.7</v>
      </c>
      <c r="Z24" s="91">
        <v>-10.3</v>
      </c>
      <c r="AA24" s="161" t="s">
        <v>84</v>
      </c>
      <c r="AB24" s="93" t="s">
        <v>82</v>
      </c>
      <c r="AC24" s="94" t="s">
        <v>82</v>
      </c>
      <c r="AD24" s="87">
        <v>4.1</v>
      </c>
      <c r="AE24" s="121">
        <v>4.2</v>
      </c>
      <c r="AF24" s="88">
        <v>4</v>
      </c>
      <c r="AG24" s="160">
        <v>7.7</v>
      </c>
      <c r="AH24" s="121">
        <v>8.2</v>
      </c>
      <c r="AI24" s="90">
        <v>7.3</v>
      </c>
      <c r="AJ24" s="100">
        <v>279</v>
      </c>
      <c r="AK24" s="101">
        <v>5368</v>
      </c>
      <c r="AL24" s="102">
        <v>0.53</v>
      </c>
      <c r="AM24" s="103">
        <v>-1.3</v>
      </c>
      <c r="AN24" s="85">
        <v>-7.6</v>
      </c>
      <c r="AO24" s="111">
        <v>1198</v>
      </c>
      <c r="AP24" s="106">
        <v>-13.6</v>
      </c>
      <c r="AQ24" s="94">
        <v>-0.1</v>
      </c>
      <c r="AR24" s="108">
        <v>15.3</v>
      </c>
      <c r="AS24" s="161" t="s">
        <v>84</v>
      </c>
    </row>
    <row r="25" spans="3:45" ht="24" customHeight="1" hidden="1">
      <c r="C25" s="73" t="s">
        <v>85</v>
      </c>
      <c r="D25" s="122">
        <v>489.13</v>
      </c>
      <c r="E25" s="77">
        <v>-0.1</v>
      </c>
      <c r="F25" s="123">
        <v>280.69259999999997</v>
      </c>
      <c r="G25" s="77">
        <v>1</v>
      </c>
      <c r="H25" s="123">
        <v>20.148</v>
      </c>
      <c r="I25" s="75">
        <v>0.2</v>
      </c>
      <c r="J25" s="123">
        <v>66.87769999999999</v>
      </c>
      <c r="K25" s="77">
        <v>-4.3</v>
      </c>
      <c r="L25" s="124">
        <v>38.2158</v>
      </c>
      <c r="M25" s="75">
        <v>5.7</v>
      </c>
      <c r="N25" s="116">
        <v>-0.1</v>
      </c>
      <c r="O25" s="80">
        <v>497.62859999999995</v>
      </c>
      <c r="P25" s="117">
        <v>-1.4</v>
      </c>
      <c r="Q25" s="118">
        <v>-1.3</v>
      </c>
      <c r="R25" s="83" t="s">
        <v>82</v>
      </c>
      <c r="S25" s="84" t="s">
        <v>82</v>
      </c>
      <c r="T25" s="85">
        <v>-1.2</v>
      </c>
      <c r="U25" s="103">
        <v>-2.7</v>
      </c>
      <c r="V25" s="87">
        <v>-2</v>
      </c>
      <c r="W25" s="88">
        <v>-2.9</v>
      </c>
      <c r="X25" s="119">
        <v>-1.4</v>
      </c>
      <c r="Y25" s="90">
        <v>-4.7</v>
      </c>
      <c r="Z25" s="120">
        <v>0.2</v>
      </c>
      <c r="AA25" s="73" t="s">
        <v>85</v>
      </c>
      <c r="AB25" s="93" t="s">
        <v>82</v>
      </c>
      <c r="AC25" s="94" t="s">
        <v>82</v>
      </c>
      <c r="AD25" s="87">
        <v>4.7</v>
      </c>
      <c r="AE25" s="121">
        <v>4.8</v>
      </c>
      <c r="AF25" s="88">
        <v>4.5</v>
      </c>
      <c r="AG25" s="119">
        <v>9.1</v>
      </c>
      <c r="AH25" s="121">
        <v>10.3</v>
      </c>
      <c r="AI25" s="90">
        <v>8.2</v>
      </c>
      <c r="AJ25" s="100">
        <v>317</v>
      </c>
      <c r="AK25" s="101">
        <v>5331</v>
      </c>
      <c r="AL25" s="102">
        <v>0.48</v>
      </c>
      <c r="AM25" s="103">
        <v>-1.5</v>
      </c>
      <c r="AN25" s="85">
        <v>-1.5</v>
      </c>
      <c r="AO25" s="111">
        <v>1215</v>
      </c>
      <c r="AP25" s="106">
        <v>1.4</v>
      </c>
      <c r="AQ25" s="94">
        <v>3.6</v>
      </c>
      <c r="AR25" s="108">
        <v>-19.1</v>
      </c>
      <c r="AS25" s="73" t="s">
        <v>85</v>
      </c>
    </row>
    <row r="26" spans="3:45" ht="24" customHeight="1" hidden="1">
      <c r="C26" s="73" t="s">
        <v>86</v>
      </c>
      <c r="D26" s="122">
        <v>503.1198</v>
      </c>
      <c r="E26" s="77">
        <v>2.9</v>
      </c>
      <c r="F26" s="123">
        <v>282.7722</v>
      </c>
      <c r="G26" s="77">
        <v>0.7</v>
      </c>
      <c r="H26" s="123">
        <v>20.3217</v>
      </c>
      <c r="I26" s="75">
        <v>0.9</v>
      </c>
      <c r="J26" s="123">
        <v>71.90010000000001</v>
      </c>
      <c r="K26" s="77">
        <v>7.5</v>
      </c>
      <c r="L26" s="124">
        <v>34.4123</v>
      </c>
      <c r="M26" s="75">
        <v>-10</v>
      </c>
      <c r="N26" s="116">
        <v>0.5</v>
      </c>
      <c r="O26" s="80">
        <v>502.98990000000003</v>
      </c>
      <c r="P26" s="117">
        <v>1.1</v>
      </c>
      <c r="Q26" s="118">
        <v>-1.7</v>
      </c>
      <c r="R26" s="83" t="s">
        <v>82</v>
      </c>
      <c r="S26" s="84" t="s">
        <v>82</v>
      </c>
      <c r="T26" s="85">
        <v>-0.9</v>
      </c>
      <c r="U26" s="103">
        <v>-1.5</v>
      </c>
      <c r="V26" s="87">
        <v>-1.9</v>
      </c>
      <c r="W26" s="88">
        <v>-1.8</v>
      </c>
      <c r="X26" s="119">
        <v>-2</v>
      </c>
      <c r="Y26" s="90">
        <v>-5.1</v>
      </c>
      <c r="Z26" s="120">
        <v>3.1</v>
      </c>
      <c r="AA26" s="73" t="s">
        <v>86</v>
      </c>
      <c r="AB26" s="93" t="s">
        <v>82</v>
      </c>
      <c r="AC26" s="94" t="s">
        <v>82</v>
      </c>
      <c r="AD26" s="87">
        <v>4.7</v>
      </c>
      <c r="AE26" s="121">
        <v>4.9</v>
      </c>
      <c r="AF26" s="88">
        <v>4.5</v>
      </c>
      <c r="AG26" s="119">
        <v>9.2</v>
      </c>
      <c r="AH26" s="121">
        <v>10.4</v>
      </c>
      <c r="AI26" s="90">
        <v>7.9</v>
      </c>
      <c r="AJ26" s="100">
        <v>320</v>
      </c>
      <c r="AK26" s="101">
        <v>5356</v>
      </c>
      <c r="AL26" s="102">
        <v>0.59</v>
      </c>
      <c r="AM26" s="103">
        <v>0.1</v>
      </c>
      <c r="AN26" s="85">
        <v>4.4</v>
      </c>
      <c r="AO26" s="111">
        <v>1230</v>
      </c>
      <c r="AP26" s="106">
        <v>1.3</v>
      </c>
      <c r="AQ26" s="94">
        <v>-6.7</v>
      </c>
      <c r="AR26" s="108">
        <v>22.2</v>
      </c>
      <c r="AS26" s="73" t="s">
        <v>86</v>
      </c>
    </row>
    <row r="27" spans="3:45" ht="24" customHeight="1" hidden="1">
      <c r="C27" s="73" t="s">
        <v>87</v>
      </c>
      <c r="D27" s="122">
        <v>504.0475</v>
      </c>
      <c r="E27" s="77">
        <v>0.2</v>
      </c>
      <c r="F27" s="123">
        <v>287.39140000000003</v>
      </c>
      <c r="G27" s="77">
        <v>1.6</v>
      </c>
      <c r="H27" s="123">
        <v>19.2484</v>
      </c>
      <c r="I27" s="75">
        <v>-5.3</v>
      </c>
      <c r="J27" s="123">
        <v>72.8538</v>
      </c>
      <c r="K27" s="77">
        <v>1.3</v>
      </c>
      <c r="L27" s="124">
        <v>33.3856</v>
      </c>
      <c r="M27" s="75">
        <v>-3</v>
      </c>
      <c r="N27" s="116">
        <v>-0.8</v>
      </c>
      <c r="O27" s="80">
        <v>497.7197</v>
      </c>
      <c r="P27" s="117">
        <v>-1</v>
      </c>
      <c r="Q27" s="118">
        <v>-1.2</v>
      </c>
      <c r="R27" s="83" t="s">
        <v>82</v>
      </c>
      <c r="S27" s="84" t="s">
        <v>82</v>
      </c>
      <c r="T27" s="85">
        <v>-1.7</v>
      </c>
      <c r="U27" s="103">
        <v>-1.9</v>
      </c>
      <c r="V27" s="87">
        <v>-2.8</v>
      </c>
      <c r="W27" s="88">
        <v>-0.4</v>
      </c>
      <c r="X27" s="119">
        <v>-2.2</v>
      </c>
      <c r="Y27" s="90">
        <v>-5.2</v>
      </c>
      <c r="Z27" s="120">
        <v>-0.3</v>
      </c>
      <c r="AA27" s="73" t="s">
        <v>87</v>
      </c>
      <c r="AB27" s="93" t="s">
        <v>82</v>
      </c>
      <c r="AC27" s="94" t="s">
        <v>82</v>
      </c>
      <c r="AD27" s="87">
        <v>5</v>
      </c>
      <c r="AE27" s="121">
        <v>5.2</v>
      </c>
      <c r="AF27" s="88">
        <v>4.8</v>
      </c>
      <c r="AG27" s="119">
        <v>9.6</v>
      </c>
      <c r="AH27" s="121">
        <v>10.7</v>
      </c>
      <c r="AI27" s="90">
        <v>8.4</v>
      </c>
      <c r="AJ27" s="100">
        <v>340</v>
      </c>
      <c r="AK27" s="101">
        <v>5369</v>
      </c>
      <c r="AL27" s="102">
        <v>0.59</v>
      </c>
      <c r="AM27" s="103">
        <v>-1.6</v>
      </c>
      <c r="AN27" s="85">
        <v>-4.1</v>
      </c>
      <c r="AO27" s="111">
        <v>1174</v>
      </c>
      <c r="AP27" s="106">
        <v>-4.6</v>
      </c>
      <c r="AQ27" s="94">
        <v>1</v>
      </c>
      <c r="AR27" s="108">
        <v>2.1</v>
      </c>
      <c r="AS27" s="73" t="s">
        <v>87</v>
      </c>
    </row>
    <row r="28" spans="3:45" ht="24" customHeight="1">
      <c r="C28" s="73" t="s">
        <v>88</v>
      </c>
      <c r="D28" s="122">
        <v>505.36940000000004</v>
      </c>
      <c r="E28" s="77">
        <v>0.3</v>
      </c>
      <c r="F28" s="123">
        <v>290.5437</v>
      </c>
      <c r="G28" s="77">
        <v>1.1</v>
      </c>
      <c r="H28" s="123">
        <v>18.478</v>
      </c>
      <c r="I28" s="75">
        <v>-4</v>
      </c>
      <c r="J28" s="123">
        <v>69.0336</v>
      </c>
      <c r="K28" s="77">
        <v>-5.2</v>
      </c>
      <c r="L28" s="124">
        <v>31.7922</v>
      </c>
      <c r="M28" s="75">
        <v>-4.8</v>
      </c>
      <c r="N28" s="116">
        <v>0.7</v>
      </c>
      <c r="O28" s="80">
        <v>491.3122</v>
      </c>
      <c r="P28" s="117">
        <v>-1.3</v>
      </c>
      <c r="Q28" s="118">
        <v>-1.5</v>
      </c>
      <c r="R28" s="83" t="s">
        <v>82</v>
      </c>
      <c r="S28" s="84" t="s">
        <v>82</v>
      </c>
      <c r="T28" s="85">
        <v>0.1</v>
      </c>
      <c r="U28" s="103">
        <v>-3.9</v>
      </c>
      <c r="V28" s="87">
        <v>-2.7</v>
      </c>
      <c r="W28" s="88">
        <v>-2.3</v>
      </c>
      <c r="X28" s="119">
        <v>-9.7</v>
      </c>
      <c r="Y28" s="90">
        <v>-2.1</v>
      </c>
      <c r="Z28" s="120">
        <v>0</v>
      </c>
      <c r="AA28" s="73" t="s">
        <v>88</v>
      </c>
      <c r="AB28" s="93" t="s">
        <v>82</v>
      </c>
      <c r="AC28" s="94" t="s">
        <v>82</v>
      </c>
      <c r="AD28" s="87">
        <v>5.4</v>
      </c>
      <c r="AE28" s="121">
        <v>5.5</v>
      </c>
      <c r="AF28" s="88">
        <v>5.1</v>
      </c>
      <c r="AG28" s="119">
        <v>9.9</v>
      </c>
      <c r="AH28" s="121">
        <v>11.1</v>
      </c>
      <c r="AI28" s="90">
        <v>8.7</v>
      </c>
      <c r="AJ28" s="100">
        <v>359</v>
      </c>
      <c r="AK28" s="101">
        <v>5331</v>
      </c>
      <c r="AL28" s="102">
        <v>0.54</v>
      </c>
      <c r="AM28" s="103">
        <v>-2.9</v>
      </c>
      <c r="AN28" s="85">
        <v>1.1</v>
      </c>
      <c r="AO28" s="111">
        <v>1151</v>
      </c>
      <c r="AP28" s="106">
        <v>-1.9</v>
      </c>
      <c r="AQ28" s="94">
        <v>-5.6</v>
      </c>
      <c r="AR28" s="108">
        <v>-0.4</v>
      </c>
      <c r="AS28" s="73" t="s">
        <v>88</v>
      </c>
    </row>
    <row r="29" spans="3:45" ht="24" customHeight="1">
      <c r="C29" s="73" t="s">
        <v>89</v>
      </c>
      <c r="D29" s="122">
        <v>512.513</v>
      </c>
      <c r="E29" s="77">
        <v>1.4</v>
      </c>
      <c r="F29" s="123">
        <v>291.73109999999997</v>
      </c>
      <c r="G29" s="77">
        <v>0.4</v>
      </c>
      <c r="H29" s="123">
        <v>18.2943</v>
      </c>
      <c r="I29" s="75">
        <v>-1</v>
      </c>
      <c r="J29" s="123">
        <v>72.07310000000001</v>
      </c>
      <c r="K29" s="77">
        <v>4.4</v>
      </c>
      <c r="L29" s="124">
        <v>28.3551</v>
      </c>
      <c r="M29" s="75">
        <v>-10.8</v>
      </c>
      <c r="N29" s="116">
        <v>0.7</v>
      </c>
      <c r="O29" s="80">
        <v>490.294</v>
      </c>
      <c r="P29" s="162">
        <v>-0.2</v>
      </c>
      <c r="Q29" s="118">
        <v>-1.6</v>
      </c>
      <c r="R29" s="83" t="s">
        <v>82</v>
      </c>
      <c r="S29" s="84" t="s">
        <v>82</v>
      </c>
      <c r="T29" s="85">
        <v>-1</v>
      </c>
      <c r="U29" s="103">
        <v>-1.9</v>
      </c>
      <c r="V29" s="87">
        <v>-2.8</v>
      </c>
      <c r="W29" s="88">
        <v>-2.8</v>
      </c>
      <c r="X29" s="119">
        <v>0.4</v>
      </c>
      <c r="Y29" s="90">
        <v>-3.2</v>
      </c>
      <c r="Z29" s="87">
        <v>-1.7</v>
      </c>
      <c r="AA29" s="73" t="s">
        <v>89</v>
      </c>
      <c r="AB29" s="93" t="s">
        <v>82</v>
      </c>
      <c r="AC29" s="94" t="s">
        <v>82</v>
      </c>
      <c r="AD29" s="87">
        <v>5.3</v>
      </c>
      <c r="AE29" s="121">
        <v>5.5</v>
      </c>
      <c r="AF29" s="88">
        <v>4.9</v>
      </c>
      <c r="AG29" s="119">
        <v>10.1</v>
      </c>
      <c r="AH29" s="121">
        <v>11.6</v>
      </c>
      <c r="AI29" s="90">
        <v>8.6</v>
      </c>
      <c r="AJ29" s="100">
        <v>350</v>
      </c>
      <c r="AK29" s="101">
        <v>5335</v>
      </c>
      <c r="AL29" s="102">
        <v>0.64</v>
      </c>
      <c r="AM29" s="103">
        <v>-0.7</v>
      </c>
      <c r="AN29" s="85">
        <v>4.6</v>
      </c>
      <c r="AO29" s="111">
        <v>1160</v>
      </c>
      <c r="AP29" s="106">
        <v>0.8</v>
      </c>
      <c r="AQ29" s="94">
        <v>-12.9</v>
      </c>
      <c r="AR29" s="108">
        <v>-14.8</v>
      </c>
      <c r="AS29" s="73" t="s">
        <v>89</v>
      </c>
    </row>
    <row r="30" spans="3:45" ht="24" customHeight="1">
      <c r="C30" s="73" t="s">
        <v>90</v>
      </c>
      <c r="D30" s="122">
        <v>526.5776999999999</v>
      </c>
      <c r="E30" s="77">
        <v>2.7</v>
      </c>
      <c r="F30" s="123">
        <v>296.4378</v>
      </c>
      <c r="G30" s="77">
        <v>1.6</v>
      </c>
      <c r="H30" s="123">
        <v>18.635</v>
      </c>
      <c r="I30" s="75">
        <v>1.9</v>
      </c>
      <c r="J30" s="123">
        <v>76.1085</v>
      </c>
      <c r="K30" s="77">
        <v>5.6</v>
      </c>
      <c r="L30" s="124">
        <v>25.8154</v>
      </c>
      <c r="M30" s="75">
        <v>-9</v>
      </c>
      <c r="N30" s="116">
        <v>0.8</v>
      </c>
      <c r="O30" s="80">
        <v>498.32840000000004</v>
      </c>
      <c r="P30" s="162">
        <v>1.6</v>
      </c>
      <c r="Q30" s="118">
        <v>-1.1</v>
      </c>
      <c r="R30" s="83" t="s">
        <v>82</v>
      </c>
      <c r="S30" s="84" t="s">
        <v>82</v>
      </c>
      <c r="T30" s="85">
        <v>0.4</v>
      </c>
      <c r="U30" s="103">
        <v>-0.6</v>
      </c>
      <c r="V30" s="87">
        <v>-2.9</v>
      </c>
      <c r="W30" s="88">
        <v>-2.8</v>
      </c>
      <c r="X30" s="119">
        <v>-1.2</v>
      </c>
      <c r="Y30" s="90">
        <v>-3.5</v>
      </c>
      <c r="Z30" s="87">
        <v>1.1</v>
      </c>
      <c r="AA30" s="73" t="s">
        <v>90</v>
      </c>
      <c r="AB30" s="93" t="s">
        <v>82</v>
      </c>
      <c r="AC30" s="94" t="s">
        <v>82</v>
      </c>
      <c r="AD30" s="87">
        <v>4.7</v>
      </c>
      <c r="AE30" s="121">
        <v>4.9</v>
      </c>
      <c r="AF30" s="88">
        <v>4.4</v>
      </c>
      <c r="AG30" s="119">
        <v>9.5</v>
      </c>
      <c r="AH30" s="121">
        <v>10.9</v>
      </c>
      <c r="AI30" s="90">
        <v>8.3</v>
      </c>
      <c r="AJ30" s="100">
        <v>313</v>
      </c>
      <c r="AK30" s="101">
        <v>5355</v>
      </c>
      <c r="AL30" s="102">
        <v>0.83</v>
      </c>
      <c r="AM30" s="103">
        <v>-0.7</v>
      </c>
      <c r="AN30" s="85">
        <v>3.3</v>
      </c>
      <c r="AO30" s="111">
        <v>1189</v>
      </c>
      <c r="AP30" s="106">
        <v>2.5</v>
      </c>
      <c r="AQ30" s="94">
        <v>-14.7</v>
      </c>
      <c r="AR30" s="108">
        <v>-15.8</v>
      </c>
      <c r="AS30" s="73" t="s">
        <v>90</v>
      </c>
    </row>
    <row r="31" spans="3:45" ht="24" customHeight="1">
      <c r="C31" s="73" t="s">
        <v>91</v>
      </c>
      <c r="D31" s="122">
        <v>536.5572</v>
      </c>
      <c r="E31" s="77">
        <v>1.9</v>
      </c>
      <c r="F31" s="123">
        <v>301.06329999999997</v>
      </c>
      <c r="G31" s="77">
        <v>1.6</v>
      </c>
      <c r="H31" s="123">
        <v>18.3882</v>
      </c>
      <c r="I31" s="75">
        <v>-1.3</v>
      </c>
      <c r="J31" s="123">
        <v>81.10910000000001</v>
      </c>
      <c r="K31" s="77">
        <v>6.6</v>
      </c>
      <c r="L31" s="124">
        <v>24.214</v>
      </c>
      <c r="M31" s="75">
        <v>-6.2</v>
      </c>
      <c r="N31" s="116">
        <v>0.3</v>
      </c>
      <c r="O31" s="80">
        <v>501.3422</v>
      </c>
      <c r="P31" s="162">
        <v>0.6</v>
      </c>
      <c r="Q31" s="118">
        <v>-1.3</v>
      </c>
      <c r="R31" s="83" t="s">
        <v>76</v>
      </c>
      <c r="S31" s="84" t="s">
        <v>76</v>
      </c>
      <c r="T31" s="85">
        <v>-0.4</v>
      </c>
      <c r="U31" s="103">
        <v>1.1</v>
      </c>
      <c r="V31" s="87">
        <v>-0.5</v>
      </c>
      <c r="W31" s="88">
        <v>-0.2</v>
      </c>
      <c r="X31" s="119">
        <v>-0.5</v>
      </c>
      <c r="Y31" s="90">
        <v>-2.6</v>
      </c>
      <c r="Z31" s="87">
        <v>-0.4</v>
      </c>
      <c r="AA31" s="73" t="s">
        <v>91</v>
      </c>
      <c r="AB31" s="93" t="s">
        <v>76</v>
      </c>
      <c r="AC31" s="94" t="s">
        <v>76</v>
      </c>
      <c r="AD31" s="87">
        <v>4.4</v>
      </c>
      <c r="AE31" s="121">
        <v>4.6</v>
      </c>
      <c r="AF31" s="88">
        <v>4.2</v>
      </c>
      <c r="AG31" s="119">
        <v>8.7</v>
      </c>
      <c r="AH31" s="121">
        <v>9.9</v>
      </c>
      <c r="AI31" s="90">
        <v>7.4</v>
      </c>
      <c r="AJ31" s="100">
        <v>294</v>
      </c>
      <c r="AK31" s="101">
        <v>5393</v>
      </c>
      <c r="AL31" s="102">
        <v>0.95</v>
      </c>
      <c r="AM31" s="103">
        <v>0.6</v>
      </c>
      <c r="AN31" s="85">
        <v>1.1</v>
      </c>
      <c r="AO31" s="111">
        <v>1236</v>
      </c>
      <c r="AP31" s="106">
        <v>4</v>
      </c>
      <c r="AQ31" s="94">
        <v>-5.3</v>
      </c>
      <c r="AR31" s="108">
        <v>-5</v>
      </c>
      <c r="AS31" s="73" t="s">
        <v>91</v>
      </c>
    </row>
    <row r="32" spans="1:45" ht="24" customHeight="1">
      <c r="A32" s="163"/>
      <c r="C32" s="127" t="s">
        <v>92</v>
      </c>
      <c r="D32" s="128">
        <v>548.2555</v>
      </c>
      <c r="E32" s="144">
        <v>2.2</v>
      </c>
      <c r="F32" s="130">
        <v>303.61940000000004</v>
      </c>
      <c r="G32" s="144">
        <v>0.8</v>
      </c>
      <c r="H32" s="130">
        <v>18.564</v>
      </c>
      <c r="I32" s="142">
        <v>1</v>
      </c>
      <c r="J32" s="130">
        <v>87.2123</v>
      </c>
      <c r="K32" s="144">
        <v>7.5</v>
      </c>
      <c r="L32" s="132">
        <v>22.4118</v>
      </c>
      <c r="M32" s="142">
        <v>-7.4</v>
      </c>
      <c r="N32" s="140">
        <v>0.8</v>
      </c>
      <c r="O32" s="134">
        <v>507.66159999999996</v>
      </c>
      <c r="P32" s="142">
        <v>1.3</v>
      </c>
      <c r="Q32" s="164">
        <v>-0.9</v>
      </c>
      <c r="R32" s="165"/>
      <c r="S32" s="166"/>
      <c r="T32" s="139">
        <v>-2.2</v>
      </c>
      <c r="U32" s="140">
        <v>0.1</v>
      </c>
      <c r="V32" s="141">
        <v>-0.9</v>
      </c>
      <c r="W32" s="142">
        <v>-0.7</v>
      </c>
      <c r="X32" s="143">
        <v>-1.1</v>
      </c>
      <c r="Y32" s="144">
        <v>-2.7</v>
      </c>
      <c r="Z32" s="141">
        <v>-2.3</v>
      </c>
      <c r="AA32" s="127" t="s">
        <v>92</v>
      </c>
      <c r="AB32" s="146" t="s">
        <v>76</v>
      </c>
      <c r="AC32" s="147" t="s">
        <v>76</v>
      </c>
      <c r="AD32" s="141">
        <v>4.1</v>
      </c>
      <c r="AE32" s="148">
        <v>4.3</v>
      </c>
      <c r="AF32" s="142">
        <v>3.9</v>
      </c>
      <c r="AG32" s="143">
        <v>8</v>
      </c>
      <c r="AH32" s="148">
        <v>8.8</v>
      </c>
      <c r="AI32" s="144">
        <v>7.2</v>
      </c>
      <c r="AJ32" s="150">
        <v>275</v>
      </c>
      <c r="AK32" s="151">
        <v>5472</v>
      </c>
      <c r="AL32" s="152">
        <v>1.06</v>
      </c>
      <c r="AM32" s="140">
        <v>0.3</v>
      </c>
      <c r="AN32" s="139">
        <v>2.6</v>
      </c>
      <c r="AO32" s="154">
        <v>1290</v>
      </c>
      <c r="AP32" s="155">
        <v>4.4</v>
      </c>
      <c r="AQ32" s="147">
        <v>-9.2</v>
      </c>
      <c r="AR32" s="147">
        <v>1.9</v>
      </c>
      <c r="AS32" s="127" t="s">
        <v>92</v>
      </c>
    </row>
    <row r="33" spans="1:45" ht="24" customHeight="1">
      <c r="A33" s="163"/>
      <c r="C33" s="127"/>
      <c r="D33" s="122"/>
      <c r="E33" s="90"/>
      <c r="F33" s="123"/>
      <c r="G33" s="90"/>
      <c r="H33" s="123"/>
      <c r="I33" s="88"/>
      <c r="J33" s="123"/>
      <c r="K33" s="90"/>
      <c r="L33" s="124"/>
      <c r="M33" s="88"/>
      <c r="N33" s="103"/>
      <c r="O33" s="80"/>
      <c r="P33" s="88"/>
      <c r="Q33" s="156"/>
      <c r="R33" s="157"/>
      <c r="S33" s="158"/>
      <c r="T33" s="85"/>
      <c r="U33" s="103"/>
      <c r="V33" s="87"/>
      <c r="W33" s="88"/>
      <c r="X33" s="119"/>
      <c r="Y33" s="90"/>
      <c r="Z33" s="87"/>
      <c r="AA33" s="127"/>
      <c r="AB33" s="93"/>
      <c r="AC33" s="94"/>
      <c r="AD33" s="87"/>
      <c r="AE33" s="121"/>
      <c r="AF33" s="88"/>
      <c r="AG33" s="119"/>
      <c r="AH33" s="121"/>
      <c r="AI33" s="90"/>
      <c r="AJ33" s="100"/>
      <c r="AK33" s="101"/>
      <c r="AL33" s="102"/>
      <c r="AM33" s="103"/>
      <c r="AN33" s="85"/>
      <c r="AO33" s="111"/>
      <c r="AP33" s="106"/>
      <c r="AQ33" s="159"/>
      <c r="AR33" s="94"/>
      <c r="AS33" s="73"/>
    </row>
    <row r="34" spans="1:45" ht="24" customHeight="1" hidden="1">
      <c r="A34" s="167"/>
      <c r="C34" s="73" t="s">
        <v>93</v>
      </c>
      <c r="D34" s="122">
        <v>500.8248</v>
      </c>
      <c r="E34" s="77">
        <v>0.4</v>
      </c>
      <c r="F34" s="123">
        <v>288.7716</v>
      </c>
      <c r="G34" s="77">
        <v>0.1</v>
      </c>
      <c r="H34" s="123">
        <v>18.4764</v>
      </c>
      <c r="I34" s="75">
        <v>-1.9</v>
      </c>
      <c r="J34" s="123">
        <v>68.9079</v>
      </c>
      <c r="K34" s="77">
        <v>0.4</v>
      </c>
      <c r="L34" s="124">
        <v>32.7992</v>
      </c>
      <c r="M34" s="75">
        <v>1.9</v>
      </c>
      <c r="N34" s="168">
        <v>0.5</v>
      </c>
      <c r="O34" s="80">
        <v>491.8146</v>
      </c>
      <c r="P34" s="75">
        <v>0.5</v>
      </c>
      <c r="Q34" s="118">
        <v>-1.4</v>
      </c>
      <c r="R34" s="83" t="s">
        <v>82</v>
      </c>
      <c r="S34" s="84" t="s">
        <v>82</v>
      </c>
      <c r="T34" s="85">
        <v>-1.3</v>
      </c>
      <c r="U34" s="103">
        <v>-5</v>
      </c>
      <c r="V34" s="87">
        <v>-2</v>
      </c>
      <c r="W34" s="88">
        <v>-1.4</v>
      </c>
      <c r="X34" s="119">
        <v>-11.4</v>
      </c>
      <c r="Y34" s="90">
        <v>-2.6</v>
      </c>
      <c r="Z34" s="87"/>
      <c r="AA34" s="161" t="s">
        <v>94</v>
      </c>
      <c r="AB34" s="93">
        <v>36.3</v>
      </c>
      <c r="AC34" s="94" t="s">
        <v>82</v>
      </c>
      <c r="AD34" s="87">
        <v>5.3</v>
      </c>
      <c r="AE34" s="121">
        <v>5.4</v>
      </c>
      <c r="AF34" s="88">
        <v>5.1</v>
      </c>
      <c r="AG34" s="119">
        <v>10.9</v>
      </c>
      <c r="AH34" s="121">
        <v>12.3</v>
      </c>
      <c r="AI34" s="90">
        <v>9.4</v>
      </c>
      <c r="AJ34" s="100">
        <v>356</v>
      </c>
      <c r="AK34" s="101">
        <v>5333</v>
      </c>
      <c r="AL34" s="102">
        <v>0.51</v>
      </c>
      <c r="AM34" s="103">
        <v>-2.5</v>
      </c>
      <c r="AN34" s="85">
        <v>-4.7</v>
      </c>
      <c r="AO34" s="111">
        <v>1169</v>
      </c>
      <c r="AP34" s="106">
        <v>-0.2650057584826868</v>
      </c>
      <c r="AQ34" s="94">
        <v>-6.8</v>
      </c>
      <c r="AR34" s="94">
        <v>8.8</v>
      </c>
      <c r="AS34" s="161" t="s">
        <v>94</v>
      </c>
    </row>
    <row r="35" spans="1:45" ht="24" customHeight="1">
      <c r="A35" s="167"/>
      <c r="C35" s="73" t="s">
        <v>95</v>
      </c>
      <c r="D35" s="122">
        <v>505.3562</v>
      </c>
      <c r="E35" s="77">
        <v>0.9</v>
      </c>
      <c r="F35" s="123">
        <v>291.03270000000003</v>
      </c>
      <c r="G35" s="77">
        <v>0.8</v>
      </c>
      <c r="H35" s="123">
        <v>18.6757</v>
      </c>
      <c r="I35" s="75">
        <v>1.1</v>
      </c>
      <c r="J35" s="123">
        <v>68.1465</v>
      </c>
      <c r="K35" s="77">
        <v>-1.1</v>
      </c>
      <c r="L35" s="124">
        <v>32.1393</v>
      </c>
      <c r="M35" s="75">
        <v>-2</v>
      </c>
      <c r="N35" s="168">
        <v>0.4</v>
      </c>
      <c r="O35" s="80">
        <v>490.934</v>
      </c>
      <c r="P35" s="75">
        <v>-0.2</v>
      </c>
      <c r="Q35" s="118">
        <v>-1.5</v>
      </c>
      <c r="R35" s="83" t="s">
        <v>82</v>
      </c>
      <c r="S35" s="84" t="s">
        <v>82</v>
      </c>
      <c r="T35" s="85">
        <v>1.1</v>
      </c>
      <c r="U35" s="103">
        <v>-3.7</v>
      </c>
      <c r="V35" s="87">
        <v>-2.4</v>
      </c>
      <c r="W35" s="88">
        <v>-1.9</v>
      </c>
      <c r="X35" s="119">
        <v>-9.8</v>
      </c>
      <c r="Y35" s="90">
        <v>-0.6</v>
      </c>
      <c r="Z35" s="87"/>
      <c r="AA35" s="161" t="s">
        <v>96</v>
      </c>
      <c r="AB35" s="93">
        <v>38</v>
      </c>
      <c r="AC35" s="94" t="s">
        <v>82</v>
      </c>
      <c r="AD35" s="87">
        <v>5.4</v>
      </c>
      <c r="AE35" s="121">
        <v>5.5</v>
      </c>
      <c r="AF35" s="88">
        <v>5.2</v>
      </c>
      <c r="AG35" s="119">
        <v>10.5</v>
      </c>
      <c r="AH35" s="121">
        <v>11.3</v>
      </c>
      <c r="AI35" s="90">
        <v>9.8</v>
      </c>
      <c r="AJ35" s="100">
        <v>359</v>
      </c>
      <c r="AK35" s="101">
        <v>5319</v>
      </c>
      <c r="AL35" s="102">
        <v>0.52</v>
      </c>
      <c r="AM35" s="103">
        <v>-3.2</v>
      </c>
      <c r="AN35" s="85">
        <v>-0.7</v>
      </c>
      <c r="AO35" s="111">
        <v>1168</v>
      </c>
      <c r="AP35" s="106">
        <v>1.8480001594822113</v>
      </c>
      <c r="AQ35" s="94">
        <v>-4.1</v>
      </c>
      <c r="AR35" s="94">
        <v>0.7</v>
      </c>
      <c r="AS35" s="161" t="s">
        <v>96</v>
      </c>
    </row>
    <row r="36" spans="1:45" ht="24" customHeight="1">
      <c r="A36" s="167"/>
      <c r="C36" s="73" t="s">
        <v>97</v>
      </c>
      <c r="D36" s="122">
        <v>508.57140000000004</v>
      </c>
      <c r="E36" s="77">
        <v>0.6</v>
      </c>
      <c r="F36" s="123">
        <v>292.7882</v>
      </c>
      <c r="G36" s="77">
        <v>0.6</v>
      </c>
      <c r="H36" s="123">
        <v>18.4868</v>
      </c>
      <c r="I36" s="75">
        <v>-1</v>
      </c>
      <c r="J36" s="123">
        <v>69.0412</v>
      </c>
      <c r="K36" s="77">
        <v>1.3</v>
      </c>
      <c r="L36" s="124">
        <v>31.6175</v>
      </c>
      <c r="M36" s="75">
        <v>-1.6</v>
      </c>
      <c r="N36" s="168">
        <v>-0.2</v>
      </c>
      <c r="O36" s="80">
        <v>491.8639</v>
      </c>
      <c r="P36" s="75">
        <v>0.2</v>
      </c>
      <c r="Q36" s="118">
        <v>-1.6</v>
      </c>
      <c r="R36" s="83" t="s">
        <v>82</v>
      </c>
      <c r="S36" s="84" t="s">
        <v>82</v>
      </c>
      <c r="T36" s="85">
        <v>2.2</v>
      </c>
      <c r="U36" s="103">
        <v>-3.9</v>
      </c>
      <c r="V36" s="87">
        <v>-2.8</v>
      </c>
      <c r="W36" s="88">
        <v>-2.7</v>
      </c>
      <c r="X36" s="119">
        <v>-10.7</v>
      </c>
      <c r="Y36" s="90">
        <v>-2.3</v>
      </c>
      <c r="Z36" s="87"/>
      <c r="AA36" s="161" t="s">
        <v>97</v>
      </c>
      <c r="AB36" s="93">
        <v>37.1</v>
      </c>
      <c r="AC36" s="94" t="s">
        <v>82</v>
      </c>
      <c r="AD36" s="87">
        <v>5.4</v>
      </c>
      <c r="AE36" s="121">
        <v>5.66</v>
      </c>
      <c r="AF36" s="88">
        <v>5.1</v>
      </c>
      <c r="AG36" s="119">
        <v>9.8</v>
      </c>
      <c r="AH36" s="121">
        <v>11.1</v>
      </c>
      <c r="AI36" s="90">
        <v>8.6</v>
      </c>
      <c r="AJ36" s="100">
        <v>363</v>
      </c>
      <c r="AK36" s="101">
        <v>5344</v>
      </c>
      <c r="AL36" s="102">
        <v>0.54</v>
      </c>
      <c r="AM36" s="103">
        <v>-3.9</v>
      </c>
      <c r="AN36" s="85">
        <v>3.6</v>
      </c>
      <c r="AO36" s="111">
        <v>1130</v>
      </c>
      <c r="AP36" s="106">
        <v>-6.190167779936644</v>
      </c>
      <c r="AQ36" s="94">
        <v>-4.7</v>
      </c>
      <c r="AR36" s="94">
        <v>2</v>
      </c>
      <c r="AS36" s="161" t="s">
        <v>97</v>
      </c>
    </row>
    <row r="37" spans="1:45" ht="24" customHeight="1">
      <c r="A37" s="167"/>
      <c r="C37" s="127" t="s">
        <v>98</v>
      </c>
      <c r="D37" s="128">
        <v>509.1957</v>
      </c>
      <c r="E37" s="129">
        <v>0.1</v>
      </c>
      <c r="F37" s="130">
        <v>291.8173</v>
      </c>
      <c r="G37" s="129">
        <v>-0.3</v>
      </c>
      <c r="H37" s="130">
        <v>18.2543</v>
      </c>
      <c r="I37" s="131">
        <v>-1.3</v>
      </c>
      <c r="J37" s="130">
        <v>69.9229</v>
      </c>
      <c r="K37" s="129">
        <v>1.3</v>
      </c>
      <c r="L37" s="132">
        <v>30.890700000000002</v>
      </c>
      <c r="M37" s="131">
        <v>-2.3</v>
      </c>
      <c r="N37" s="169">
        <v>0.3</v>
      </c>
      <c r="O37" s="134">
        <v>491.0824</v>
      </c>
      <c r="P37" s="131">
        <v>-0.2</v>
      </c>
      <c r="Q37" s="136">
        <v>-1.6</v>
      </c>
      <c r="R37" s="137" t="s">
        <v>82</v>
      </c>
      <c r="S37" s="138" t="s">
        <v>82</v>
      </c>
      <c r="T37" s="139">
        <v>-1</v>
      </c>
      <c r="U37" s="140">
        <v>-3.3</v>
      </c>
      <c r="V37" s="141">
        <v>-3.2</v>
      </c>
      <c r="W37" s="142">
        <v>-3.1</v>
      </c>
      <c r="X37" s="143">
        <v>-7.1</v>
      </c>
      <c r="Y37" s="144">
        <v>-2.7</v>
      </c>
      <c r="Z37" s="141"/>
      <c r="AA37" s="170" t="s">
        <v>98</v>
      </c>
      <c r="AB37" s="146">
        <v>36.4</v>
      </c>
      <c r="AC37" s="147" t="s">
        <v>82</v>
      </c>
      <c r="AD37" s="141">
        <v>5.4</v>
      </c>
      <c r="AE37" s="148">
        <v>5.56</v>
      </c>
      <c r="AF37" s="142">
        <v>5</v>
      </c>
      <c r="AG37" s="143">
        <v>8.4</v>
      </c>
      <c r="AH37" s="148">
        <v>10</v>
      </c>
      <c r="AI37" s="144">
        <v>6.9</v>
      </c>
      <c r="AJ37" s="150">
        <v>357</v>
      </c>
      <c r="AK37" s="151">
        <v>5322</v>
      </c>
      <c r="AL37" s="152">
        <v>0.57</v>
      </c>
      <c r="AM37" s="140">
        <v>-2.2</v>
      </c>
      <c r="AN37" s="139">
        <v>7</v>
      </c>
      <c r="AO37" s="154">
        <v>1141</v>
      </c>
      <c r="AP37" s="155">
        <v>-2.8076719926053073</v>
      </c>
      <c r="AQ37" s="147">
        <v>-6.1</v>
      </c>
      <c r="AR37" s="147">
        <v>-11.6</v>
      </c>
      <c r="AS37" s="170" t="s">
        <v>98</v>
      </c>
    </row>
    <row r="38" spans="1:45" ht="24" customHeight="1">
      <c r="A38" s="167"/>
      <c r="C38" s="73" t="s">
        <v>99</v>
      </c>
      <c r="D38" s="122">
        <v>507.3811</v>
      </c>
      <c r="E38" s="77">
        <v>-0.4</v>
      </c>
      <c r="F38" s="123">
        <v>291.6165</v>
      </c>
      <c r="G38" s="77">
        <v>-0.1</v>
      </c>
      <c r="H38" s="123">
        <v>18.0918</v>
      </c>
      <c r="I38" s="75">
        <v>-0.9</v>
      </c>
      <c r="J38" s="123">
        <v>69.4855</v>
      </c>
      <c r="K38" s="77">
        <v>-0.6</v>
      </c>
      <c r="L38" s="124">
        <v>29.8372</v>
      </c>
      <c r="M38" s="75">
        <v>-3.4</v>
      </c>
      <c r="N38" s="168">
        <v>0</v>
      </c>
      <c r="O38" s="80">
        <v>486.4676</v>
      </c>
      <c r="P38" s="75">
        <v>-0.9</v>
      </c>
      <c r="Q38" s="118">
        <v>-2.5</v>
      </c>
      <c r="R38" s="83" t="s">
        <v>82</v>
      </c>
      <c r="S38" s="84" t="s">
        <v>82</v>
      </c>
      <c r="T38" s="85">
        <v>-1.7</v>
      </c>
      <c r="U38" s="103">
        <v>-1.8</v>
      </c>
      <c r="V38" s="87">
        <v>-2.3</v>
      </c>
      <c r="W38" s="88">
        <v>-2.1</v>
      </c>
      <c r="X38" s="119">
        <v>0.5</v>
      </c>
      <c r="Y38" s="90">
        <v>-1.9</v>
      </c>
      <c r="Z38" s="87">
        <v>1.4</v>
      </c>
      <c r="AA38" s="73" t="s">
        <v>99</v>
      </c>
      <c r="AB38" s="93">
        <v>34.9</v>
      </c>
      <c r="AC38" s="94" t="s">
        <v>82</v>
      </c>
      <c r="AD38" s="87">
        <f>AVERAGE(AD57:AD59)</f>
        <v>5.366666666666667</v>
      </c>
      <c r="AE38" s="121">
        <f>AVERAGE(AE57:AE59)</f>
        <v>5.566666666666666</v>
      </c>
      <c r="AF38" s="88">
        <f>AVERAGE(AF57:AF59)</f>
        <v>5.066666666666667</v>
      </c>
      <c r="AG38" s="119">
        <v>11.1</v>
      </c>
      <c r="AH38" s="121">
        <v>12.1</v>
      </c>
      <c r="AI38" s="90">
        <v>10</v>
      </c>
      <c r="AJ38" s="171">
        <f>AVERAGE(AJ57:AJ59)</f>
        <v>358.6666666666667</v>
      </c>
      <c r="AK38" s="172">
        <f>AVERAGE(AK57:AK59)</f>
        <v>5332</v>
      </c>
      <c r="AL38" s="102">
        <v>0.59</v>
      </c>
      <c r="AM38" s="103">
        <v>-1</v>
      </c>
      <c r="AN38" s="85">
        <v>6.1</v>
      </c>
      <c r="AO38" s="111">
        <v>1136.208</v>
      </c>
      <c r="AP38" s="106">
        <v>-0.16659285970351334</v>
      </c>
      <c r="AQ38" s="94">
        <v>-9.8</v>
      </c>
      <c r="AR38" s="94">
        <v>-10.1</v>
      </c>
      <c r="AS38" s="73" t="s">
        <v>99</v>
      </c>
    </row>
    <row r="39" spans="1:45" ht="24" customHeight="1">
      <c r="A39" s="167"/>
      <c r="C39" s="73" t="s">
        <v>100</v>
      </c>
      <c r="D39" s="122">
        <v>511.0835</v>
      </c>
      <c r="E39" s="77">
        <v>0.7</v>
      </c>
      <c r="F39" s="123">
        <v>291.0982</v>
      </c>
      <c r="G39" s="77">
        <v>-0.2</v>
      </c>
      <c r="H39" s="123">
        <v>18.1896</v>
      </c>
      <c r="I39" s="75">
        <v>0.5</v>
      </c>
      <c r="J39" s="123">
        <v>71.488</v>
      </c>
      <c r="K39" s="77">
        <v>2.9</v>
      </c>
      <c r="L39" s="124">
        <v>28.9949</v>
      </c>
      <c r="M39" s="75">
        <v>-2.8</v>
      </c>
      <c r="N39" s="168">
        <v>0.4</v>
      </c>
      <c r="O39" s="80">
        <v>490.25109999999995</v>
      </c>
      <c r="P39" s="75">
        <v>0.8</v>
      </c>
      <c r="Q39" s="118">
        <v>-1.2</v>
      </c>
      <c r="R39" s="83" t="s">
        <v>82</v>
      </c>
      <c r="S39" s="84" t="s">
        <v>82</v>
      </c>
      <c r="T39" s="85">
        <v>-0.3</v>
      </c>
      <c r="U39" s="103">
        <f>97.4-100</f>
        <v>-2.5999999999999943</v>
      </c>
      <c r="V39" s="87">
        <v>-3.2</v>
      </c>
      <c r="W39" s="88">
        <v>-3.4</v>
      </c>
      <c r="X39" s="119">
        <v>0.6</v>
      </c>
      <c r="Y39" s="90">
        <v>-3.2</v>
      </c>
      <c r="Z39" s="87">
        <v>4.7</v>
      </c>
      <c r="AA39" s="73" t="s">
        <v>100</v>
      </c>
      <c r="AB39" s="93">
        <v>36</v>
      </c>
      <c r="AC39" s="94" t="s">
        <v>82</v>
      </c>
      <c r="AD39" s="87">
        <f>AVERAGE(AD60:AD62)</f>
        <v>5.433333333333334</v>
      </c>
      <c r="AE39" s="121">
        <f>AVERAGE(AE60:AE62)</f>
        <v>5.7</v>
      </c>
      <c r="AF39" s="88">
        <f>AVERAGE(AF60:AF62)</f>
        <v>5.033333333333333</v>
      </c>
      <c r="AG39" s="119">
        <v>11.2</v>
      </c>
      <c r="AH39" s="121">
        <v>12.5</v>
      </c>
      <c r="AI39" s="90">
        <v>10.1</v>
      </c>
      <c r="AJ39" s="171">
        <f>AVERAGE(AJ60:AJ62)</f>
        <v>363</v>
      </c>
      <c r="AK39" s="172">
        <f>AVERAGE(AK60:AK62)</f>
        <v>5329</v>
      </c>
      <c r="AL39" s="102">
        <v>0.61</v>
      </c>
      <c r="AM39" s="103">
        <v>0.8</v>
      </c>
      <c r="AN39" s="85">
        <v>4.6</v>
      </c>
      <c r="AO39" s="111">
        <v>1210.568</v>
      </c>
      <c r="AP39" s="106">
        <v>6.544576345176239</v>
      </c>
      <c r="AQ39" s="94">
        <v>-11.9</v>
      </c>
      <c r="AR39" s="94">
        <v>-9.5</v>
      </c>
      <c r="AS39" s="73" t="s">
        <v>100</v>
      </c>
    </row>
    <row r="40" spans="1:45" ht="24" customHeight="1">
      <c r="A40" s="167"/>
      <c r="C40" s="73" t="s">
        <v>101</v>
      </c>
      <c r="D40" s="122">
        <v>513.6359</v>
      </c>
      <c r="E40" s="77">
        <v>0.5</v>
      </c>
      <c r="F40" s="123">
        <v>291.732</v>
      </c>
      <c r="G40" s="77">
        <v>0.2</v>
      </c>
      <c r="H40" s="123">
        <v>18.612299999999998</v>
      </c>
      <c r="I40" s="75">
        <v>2.3</v>
      </c>
      <c r="J40" s="123">
        <v>71.562</v>
      </c>
      <c r="K40" s="77">
        <v>0.1</v>
      </c>
      <c r="L40" s="124">
        <v>27.9455</v>
      </c>
      <c r="M40" s="75">
        <v>-3.6</v>
      </c>
      <c r="N40" s="168">
        <v>0.2</v>
      </c>
      <c r="O40" s="80">
        <v>490.84290000000004</v>
      </c>
      <c r="P40" s="75">
        <v>0.1</v>
      </c>
      <c r="Q40" s="118">
        <v>-1.2</v>
      </c>
      <c r="R40" s="83" t="s">
        <v>82</v>
      </c>
      <c r="S40" s="84" t="s">
        <v>82</v>
      </c>
      <c r="T40" s="85">
        <v>-1.6</v>
      </c>
      <c r="U40" s="103">
        <v>-2.2</v>
      </c>
      <c r="V40" s="87">
        <v>-2.9</v>
      </c>
      <c r="W40" s="88">
        <v>-3.1</v>
      </c>
      <c r="X40" s="119">
        <v>0</v>
      </c>
      <c r="Y40" s="90">
        <v>-4.5</v>
      </c>
      <c r="Z40" s="87">
        <v>-5.3</v>
      </c>
      <c r="AA40" s="73" t="s">
        <v>101</v>
      </c>
      <c r="AB40" s="93">
        <v>39.5</v>
      </c>
      <c r="AC40" s="94" t="s">
        <v>82</v>
      </c>
      <c r="AD40" s="87">
        <f>AVERAGE(AD63:AD65)</f>
        <v>5.166666666666667</v>
      </c>
      <c r="AE40" s="121">
        <f>AVERAGE(AE63:AE65)</f>
        <v>5.366666666666667</v>
      </c>
      <c r="AF40" s="88">
        <f>AVERAGE(AF63:AF65)</f>
        <v>4.833333333333333</v>
      </c>
      <c r="AG40" s="119">
        <v>9.6</v>
      </c>
      <c r="AH40" s="121">
        <v>11.2</v>
      </c>
      <c r="AI40" s="90">
        <v>7.9</v>
      </c>
      <c r="AJ40" s="171">
        <f>AVERAGE(AJ63:AJ65)</f>
        <v>343.3333333333333</v>
      </c>
      <c r="AK40" s="172">
        <f>AVERAGE(AK63:AK65)</f>
        <v>5334</v>
      </c>
      <c r="AL40" s="102">
        <v>0.65</v>
      </c>
      <c r="AM40" s="103">
        <v>-1.6</v>
      </c>
      <c r="AN40" s="85">
        <v>3.6</v>
      </c>
      <c r="AO40" s="111">
        <v>1113.836</v>
      </c>
      <c r="AP40" s="106">
        <v>-7.990629192246942</v>
      </c>
      <c r="AQ40" s="94">
        <v>-15.6</v>
      </c>
      <c r="AR40" s="94">
        <v>-19.1</v>
      </c>
      <c r="AS40" s="73" t="s">
        <v>101</v>
      </c>
    </row>
    <row r="41" spans="1:45" ht="24" customHeight="1">
      <c r="A41" s="167"/>
      <c r="C41" s="170" t="s">
        <v>102</v>
      </c>
      <c r="D41" s="128">
        <v>521.45</v>
      </c>
      <c r="E41" s="129">
        <v>1.5</v>
      </c>
      <c r="F41" s="130">
        <v>295.0028</v>
      </c>
      <c r="G41" s="129">
        <v>1.1</v>
      </c>
      <c r="H41" s="130">
        <v>18.2415</v>
      </c>
      <c r="I41" s="131">
        <v>-2</v>
      </c>
      <c r="J41" s="130">
        <v>76.489</v>
      </c>
      <c r="K41" s="129">
        <v>6.9</v>
      </c>
      <c r="L41" s="132">
        <v>26.898400000000002</v>
      </c>
      <c r="M41" s="131">
        <v>-3.7</v>
      </c>
      <c r="N41" s="169">
        <v>0.4</v>
      </c>
      <c r="O41" s="134">
        <v>494.7645</v>
      </c>
      <c r="P41" s="131">
        <v>0.8</v>
      </c>
      <c r="Q41" s="136">
        <v>-1.6</v>
      </c>
      <c r="R41" s="137" t="s">
        <v>82</v>
      </c>
      <c r="S41" s="138" t="s">
        <v>82</v>
      </c>
      <c r="T41" s="139">
        <v>0.2</v>
      </c>
      <c r="U41" s="140">
        <f>98.8-100</f>
        <v>-1.2000000000000028</v>
      </c>
      <c r="V41" s="141">
        <v>-2.7</v>
      </c>
      <c r="W41" s="142">
        <v>-2.5</v>
      </c>
      <c r="X41" s="143">
        <v>0.4</v>
      </c>
      <c r="Y41" s="144">
        <v>-3.2</v>
      </c>
      <c r="Z41" s="141">
        <v>-4.1</v>
      </c>
      <c r="AA41" s="170" t="s">
        <v>102</v>
      </c>
      <c r="AB41" s="146">
        <v>40.4</v>
      </c>
      <c r="AC41" s="147" t="s">
        <v>82</v>
      </c>
      <c r="AD41" s="87">
        <f>AVERAGE(AD66:AD68)</f>
        <v>5.033333333333333</v>
      </c>
      <c r="AE41" s="121">
        <f>AVERAGE(AE66:AE68)</f>
        <v>5.233333333333333</v>
      </c>
      <c r="AF41" s="88">
        <f>AVERAGE(AF66:AF68)</f>
        <v>4.8</v>
      </c>
      <c r="AG41" s="143">
        <v>8.7</v>
      </c>
      <c r="AH41" s="148">
        <v>10.4</v>
      </c>
      <c r="AI41" s="144">
        <v>7</v>
      </c>
      <c r="AJ41" s="171">
        <f>AVERAGE(AJ66:AJ68)</f>
        <v>335</v>
      </c>
      <c r="AK41" s="172">
        <f>AVERAGE(AK66:AK68)</f>
        <v>5346.333333333333</v>
      </c>
      <c r="AL41" s="152">
        <v>0.73</v>
      </c>
      <c r="AM41" s="140">
        <v>-1.3</v>
      </c>
      <c r="AN41" s="139">
        <v>4.3</v>
      </c>
      <c r="AO41" s="154">
        <v>1178.512</v>
      </c>
      <c r="AP41" s="155">
        <v>5.806599894418923</v>
      </c>
      <c r="AQ41" s="147">
        <v>-14.5</v>
      </c>
      <c r="AR41" s="147">
        <v>-21.2</v>
      </c>
      <c r="AS41" s="170" t="s">
        <v>102</v>
      </c>
    </row>
    <row r="42" spans="1:45" ht="24" customHeight="1">
      <c r="A42" s="167"/>
      <c r="C42" s="73" t="s">
        <v>103</v>
      </c>
      <c r="D42" s="122">
        <v>527.6682</v>
      </c>
      <c r="E42" s="173">
        <v>1.2</v>
      </c>
      <c r="F42" s="123">
        <v>296.84770000000003</v>
      </c>
      <c r="G42" s="173">
        <v>0.6</v>
      </c>
      <c r="H42" s="123">
        <v>18.3198</v>
      </c>
      <c r="I42" s="174">
        <v>0.4</v>
      </c>
      <c r="J42" s="123">
        <v>73.4718</v>
      </c>
      <c r="K42" s="173">
        <v>-3.9</v>
      </c>
      <c r="L42" s="175">
        <v>29.0596</v>
      </c>
      <c r="M42" s="174">
        <v>8</v>
      </c>
      <c r="N42" s="176">
        <v>0.3</v>
      </c>
      <c r="O42" s="177">
        <v>499.34540000000004</v>
      </c>
      <c r="P42" s="174">
        <v>0.9</v>
      </c>
      <c r="Q42" s="178">
        <v>-1.2</v>
      </c>
      <c r="R42" s="179" t="s">
        <v>82</v>
      </c>
      <c r="S42" s="180" t="s">
        <v>82</v>
      </c>
      <c r="T42" s="181">
        <v>2.1</v>
      </c>
      <c r="U42" s="182">
        <v>0.2</v>
      </c>
      <c r="V42" s="183">
        <v>-0.8</v>
      </c>
      <c r="W42" s="184">
        <v>-1.1</v>
      </c>
      <c r="X42" s="185">
        <v>1.1</v>
      </c>
      <c r="Y42" s="186">
        <v>-1.7</v>
      </c>
      <c r="Z42" s="183">
        <v>-3.6</v>
      </c>
      <c r="AA42" s="187" t="s">
        <v>103</v>
      </c>
      <c r="AB42" s="188">
        <v>43</v>
      </c>
      <c r="AC42" s="189" t="s">
        <v>82</v>
      </c>
      <c r="AD42" s="183">
        <f>AVERAGE(AD69:AD71)</f>
        <v>4.833333333333333</v>
      </c>
      <c r="AE42" s="190">
        <f>AVERAGE(AE69:AE71)</f>
        <v>5.133333333333334</v>
      </c>
      <c r="AF42" s="184">
        <f>AVERAGE(AF69:AF71)</f>
        <v>4.533333333333333</v>
      </c>
      <c r="AG42" s="185">
        <v>10.5</v>
      </c>
      <c r="AH42" s="190">
        <v>11.7</v>
      </c>
      <c r="AI42" s="186">
        <v>9.2</v>
      </c>
      <c r="AJ42" s="191">
        <f>AVERAGE(AJ69:AJ71)</f>
        <v>324.3333333333333</v>
      </c>
      <c r="AK42" s="192">
        <f>AVERAGE(AK69:AK71)</f>
        <v>5353</v>
      </c>
      <c r="AL42" s="193">
        <v>0.76</v>
      </c>
      <c r="AM42" s="182">
        <v>-1.7</v>
      </c>
      <c r="AN42" s="181">
        <v>4.4</v>
      </c>
      <c r="AO42" s="194">
        <v>1192.52</v>
      </c>
      <c r="AP42" s="195">
        <v>5.4</v>
      </c>
      <c r="AQ42" s="189">
        <v>-13.9</v>
      </c>
      <c r="AR42" s="196">
        <v>-17.7</v>
      </c>
      <c r="AS42" s="187" t="s">
        <v>103</v>
      </c>
    </row>
    <row r="43" spans="1:45" ht="24" customHeight="1">
      <c r="A43" s="167"/>
      <c r="C43" s="161" t="s">
        <v>104</v>
      </c>
      <c r="D43" s="122">
        <v>526.5541</v>
      </c>
      <c r="E43" s="77">
        <v>-0.2</v>
      </c>
      <c r="F43" s="123">
        <v>297.2396</v>
      </c>
      <c r="G43" s="77">
        <v>0.1</v>
      </c>
      <c r="H43" s="123">
        <v>18.718799999999998</v>
      </c>
      <c r="I43" s="75">
        <v>2.2</v>
      </c>
      <c r="J43" s="123">
        <v>76.2368</v>
      </c>
      <c r="K43" s="77">
        <v>3.8</v>
      </c>
      <c r="L43" s="124">
        <v>25.299799999999998</v>
      </c>
      <c r="M43" s="75">
        <v>-12.9</v>
      </c>
      <c r="N43" s="168">
        <v>0.3</v>
      </c>
      <c r="O43" s="80">
        <v>497.77459999999996</v>
      </c>
      <c r="P43" s="75">
        <v>-0.3</v>
      </c>
      <c r="Q43" s="118">
        <v>-1.6</v>
      </c>
      <c r="R43" s="83" t="s">
        <v>82</v>
      </c>
      <c r="S43" s="84" t="s">
        <v>82</v>
      </c>
      <c r="T43" s="85">
        <v>2.3</v>
      </c>
      <c r="U43" s="103">
        <v>-1.9</v>
      </c>
      <c r="V43" s="87">
        <v>-3.1</v>
      </c>
      <c r="W43" s="88">
        <v>-3</v>
      </c>
      <c r="X43" s="119">
        <v>-1.7</v>
      </c>
      <c r="Y43" s="90">
        <v>-4</v>
      </c>
      <c r="Z43" s="87">
        <v>1.8</v>
      </c>
      <c r="AA43" s="161" t="s">
        <v>104</v>
      </c>
      <c r="AB43" s="93">
        <v>43.9</v>
      </c>
      <c r="AC43" s="94" t="s">
        <v>82</v>
      </c>
      <c r="AD43" s="87">
        <v>4.733333333333333</v>
      </c>
      <c r="AE43" s="121">
        <v>4.9</v>
      </c>
      <c r="AF43" s="88">
        <v>4.466666666666667</v>
      </c>
      <c r="AG43" s="119">
        <v>9.956230077886806</v>
      </c>
      <c r="AH43" s="121">
        <v>11.43954690205819</v>
      </c>
      <c r="AI43" s="90">
        <v>8.419659927803826</v>
      </c>
      <c r="AJ43" s="171">
        <f>AVERAGE(AJ72:AJ74)</f>
        <v>313</v>
      </c>
      <c r="AK43" s="172">
        <f>AVERAGE(AK72:AK74)</f>
        <v>5360.333333333333</v>
      </c>
      <c r="AL43" s="102">
        <v>0.8</v>
      </c>
      <c r="AM43" s="103">
        <v>-1</v>
      </c>
      <c r="AN43" s="85">
        <v>3.7</v>
      </c>
      <c r="AO43" s="111">
        <v>1169.528</v>
      </c>
      <c r="AP43" s="106">
        <v>-3.7</v>
      </c>
      <c r="AQ43" s="94">
        <v>-18</v>
      </c>
      <c r="AR43" s="108">
        <v>-21.4</v>
      </c>
      <c r="AS43" s="161" t="s">
        <v>104</v>
      </c>
    </row>
    <row r="44" spans="1:45" ht="24" customHeight="1">
      <c r="A44" s="167"/>
      <c r="C44" s="161" t="s">
        <v>105</v>
      </c>
      <c r="D44" s="122">
        <v>528.1292</v>
      </c>
      <c r="E44" s="77">
        <v>0.3</v>
      </c>
      <c r="F44" s="123">
        <v>298.0878</v>
      </c>
      <c r="G44" s="77">
        <v>0.3</v>
      </c>
      <c r="H44" s="123">
        <v>18.7829</v>
      </c>
      <c r="I44" s="75">
        <v>0.3</v>
      </c>
      <c r="J44" s="123">
        <v>76.9496</v>
      </c>
      <c r="K44" s="77">
        <v>0.9</v>
      </c>
      <c r="L44" s="124">
        <v>24.6636</v>
      </c>
      <c r="M44" s="75">
        <v>-2.5</v>
      </c>
      <c r="N44" s="168">
        <v>-0.2</v>
      </c>
      <c r="O44" s="80">
        <v>498.247</v>
      </c>
      <c r="P44" s="75">
        <v>0.1</v>
      </c>
      <c r="Q44" s="118">
        <v>-1.2</v>
      </c>
      <c r="R44" s="83" t="s">
        <v>82</v>
      </c>
      <c r="S44" s="84" t="s">
        <v>82</v>
      </c>
      <c r="T44" s="85">
        <v>-0.3</v>
      </c>
      <c r="U44" s="103">
        <v>-0.3</v>
      </c>
      <c r="V44" s="87">
        <v>-3.6</v>
      </c>
      <c r="W44" s="88">
        <v>-3.3</v>
      </c>
      <c r="X44" s="119">
        <v>-1.4</v>
      </c>
      <c r="Y44" s="90">
        <v>-3.4</v>
      </c>
      <c r="Z44" s="87">
        <v>-3.3</v>
      </c>
      <c r="AA44" s="161" t="s">
        <v>105</v>
      </c>
      <c r="AB44" s="93">
        <v>45.5</v>
      </c>
      <c r="AC44" s="94" t="s">
        <v>82</v>
      </c>
      <c r="AD44" s="87">
        <v>4.766666666666667</v>
      </c>
      <c r="AE44" s="121">
        <v>4.966666666666666</v>
      </c>
      <c r="AF44" s="88">
        <v>4.433333333333334</v>
      </c>
      <c r="AG44" s="119">
        <v>9.443747394411531</v>
      </c>
      <c r="AH44" s="121">
        <v>11.002638701161267</v>
      </c>
      <c r="AI44" s="90">
        <v>7.816973415132924</v>
      </c>
      <c r="AJ44" s="171">
        <f>AVERAGE(AJ75:AJ77)</f>
        <v>316.3333333333333</v>
      </c>
      <c r="AK44" s="172">
        <f>AVERAGE(AK75:AK77)</f>
        <v>5354.333333333333</v>
      </c>
      <c r="AL44" s="102">
        <v>0.85</v>
      </c>
      <c r="AM44" s="103">
        <v>-0.4</v>
      </c>
      <c r="AN44" s="85">
        <v>3.7</v>
      </c>
      <c r="AO44" s="111">
        <v>1214.632</v>
      </c>
      <c r="AP44" s="106">
        <v>9.4</v>
      </c>
      <c r="AQ44" s="94">
        <v>-16.3</v>
      </c>
      <c r="AR44" s="108">
        <v>-14.1</v>
      </c>
      <c r="AS44" s="161" t="s">
        <v>105</v>
      </c>
    </row>
    <row r="45" spans="1:45" ht="24" customHeight="1">
      <c r="A45" s="167"/>
      <c r="C45" s="170" t="s">
        <v>102</v>
      </c>
      <c r="D45" s="128">
        <v>527.0219000000001</v>
      </c>
      <c r="E45" s="129">
        <v>-0.2</v>
      </c>
      <c r="F45" s="130">
        <v>296.1953</v>
      </c>
      <c r="G45" s="129">
        <v>-0.6</v>
      </c>
      <c r="H45" s="130">
        <v>18.7011</v>
      </c>
      <c r="I45" s="131">
        <v>-0.4</v>
      </c>
      <c r="J45" s="130">
        <v>78.0352</v>
      </c>
      <c r="K45" s="129">
        <v>1.4</v>
      </c>
      <c r="L45" s="132">
        <v>24.307299999999998</v>
      </c>
      <c r="M45" s="131">
        <v>-1.4</v>
      </c>
      <c r="N45" s="169">
        <v>-0.1</v>
      </c>
      <c r="O45" s="134">
        <v>498.4574</v>
      </c>
      <c r="P45" s="131">
        <v>0</v>
      </c>
      <c r="Q45" s="136">
        <v>-0.3</v>
      </c>
      <c r="R45" s="137" t="s">
        <v>82</v>
      </c>
      <c r="S45" s="138" t="s">
        <v>82</v>
      </c>
      <c r="T45" s="139">
        <v>-2.1</v>
      </c>
      <c r="U45" s="140">
        <v>-0.5</v>
      </c>
      <c r="V45" s="141">
        <v>-3.8</v>
      </c>
      <c r="W45" s="142">
        <v>-3.6</v>
      </c>
      <c r="X45" s="143">
        <v>-2.6</v>
      </c>
      <c r="Y45" s="144">
        <v>-4.8</v>
      </c>
      <c r="Z45" s="141">
        <v>2.3</v>
      </c>
      <c r="AA45" s="170" t="s">
        <v>102</v>
      </c>
      <c r="AB45" s="146">
        <v>45.3</v>
      </c>
      <c r="AC45" s="147" t="s">
        <v>82</v>
      </c>
      <c r="AD45" s="141">
        <v>4.533333333333333</v>
      </c>
      <c r="AE45" s="148">
        <v>5</v>
      </c>
      <c r="AF45" s="142">
        <v>4.466666666666667</v>
      </c>
      <c r="AG45" s="143">
        <v>8.135343801024044</v>
      </c>
      <c r="AH45" s="148">
        <v>9.058113845976955</v>
      </c>
      <c r="AI45" s="144">
        <v>7.259140998983692</v>
      </c>
      <c r="AJ45" s="197">
        <f>AVERAGE(AJ78:AJ80)</f>
        <v>299.6666666666667</v>
      </c>
      <c r="AK45" s="198">
        <f>AVERAGE(AK78:AK80)</f>
        <v>5353.666666666667</v>
      </c>
      <c r="AL45" s="152">
        <v>0.9</v>
      </c>
      <c r="AM45" s="140">
        <v>0</v>
      </c>
      <c r="AN45" s="139">
        <v>1.6</v>
      </c>
      <c r="AO45" s="154">
        <v>1181.288</v>
      </c>
      <c r="AP45" s="155">
        <v>-0.1</v>
      </c>
      <c r="AQ45" s="147">
        <v>-12.2</v>
      </c>
      <c r="AR45" s="199">
        <v>-8.8</v>
      </c>
      <c r="AS45" s="170" t="s">
        <v>102</v>
      </c>
    </row>
    <row r="46" spans="1:45" ht="24" customHeight="1">
      <c r="A46" s="167"/>
      <c r="C46" s="73" t="s">
        <v>106</v>
      </c>
      <c r="D46" s="122">
        <v>531.0638</v>
      </c>
      <c r="E46" s="77">
        <v>0.8</v>
      </c>
      <c r="F46" s="123">
        <v>298.45820000000003</v>
      </c>
      <c r="G46" s="77">
        <v>0.8</v>
      </c>
      <c r="H46" s="123">
        <v>18.3912</v>
      </c>
      <c r="I46" s="75">
        <v>-1.7</v>
      </c>
      <c r="J46" s="123">
        <v>80.1118</v>
      </c>
      <c r="K46" s="77">
        <v>2.7</v>
      </c>
      <c r="L46" s="124">
        <v>23.9835</v>
      </c>
      <c r="M46" s="75">
        <v>-1.3</v>
      </c>
      <c r="N46" s="168">
        <v>0</v>
      </c>
      <c r="O46" s="80">
        <v>498.3784</v>
      </c>
      <c r="P46" s="75">
        <v>0</v>
      </c>
      <c r="Q46" s="200">
        <v>-1</v>
      </c>
      <c r="R46" s="83" t="s">
        <v>76</v>
      </c>
      <c r="S46" s="84" t="s">
        <v>76</v>
      </c>
      <c r="T46" s="85">
        <v>-1.4</v>
      </c>
      <c r="U46" s="103">
        <v>0</v>
      </c>
      <c r="V46" s="87">
        <v>-3</v>
      </c>
      <c r="W46" s="88">
        <v>-2.7</v>
      </c>
      <c r="X46" s="119">
        <v>-2.6</v>
      </c>
      <c r="Y46" s="90">
        <v>-4.7</v>
      </c>
      <c r="Z46" s="87">
        <v>3.2</v>
      </c>
      <c r="AA46" s="73" t="s">
        <v>106</v>
      </c>
      <c r="AB46" s="93">
        <v>45.5</v>
      </c>
      <c r="AC46" s="94" t="s">
        <v>76</v>
      </c>
      <c r="AD46" s="87">
        <v>4.533333333333333</v>
      </c>
      <c r="AE46" s="121">
        <v>5</v>
      </c>
      <c r="AF46" s="88">
        <v>4.433333333333334</v>
      </c>
      <c r="AG46" s="119">
        <v>9.075606473489225</v>
      </c>
      <c r="AH46" s="121">
        <v>10.774901378542387</v>
      </c>
      <c r="AI46" s="90">
        <v>7.457356292639105</v>
      </c>
      <c r="AJ46" s="171">
        <f>AVERAGE(AJ81:AJ83)</f>
        <v>301</v>
      </c>
      <c r="AK46" s="172">
        <f>AVERAGE(AK81:AK83)</f>
        <v>5353.333333333333</v>
      </c>
      <c r="AL46" s="102">
        <v>0.91</v>
      </c>
      <c r="AM46" s="103">
        <v>0</v>
      </c>
      <c r="AN46" s="85">
        <v>0.4</v>
      </c>
      <c r="AO46" s="111">
        <v>1207.524</v>
      </c>
      <c r="AP46" s="106">
        <v>1.5</v>
      </c>
      <c r="AQ46" s="94">
        <v>-10.7</v>
      </c>
      <c r="AR46" s="108">
        <v>-13.4</v>
      </c>
      <c r="AS46" s="73" t="s">
        <v>106</v>
      </c>
    </row>
    <row r="47" spans="1:45" ht="24" customHeight="1">
      <c r="A47" s="167"/>
      <c r="C47" s="161" t="s">
        <v>104</v>
      </c>
      <c r="D47" s="122">
        <v>535.9596</v>
      </c>
      <c r="E47" s="77">
        <v>0.9</v>
      </c>
      <c r="F47" s="123">
        <v>301.0779</v>
      </c>
      <c r="G47" s="77">
        <v>0.9</v>
      </c>
      <c r="H47" s="123">
        <v>18.1758</v>
      </c>
      <c r="I47" s="75">
        <v>-1.2</v>
      </c>
      <c r="J47" s="123">
        <v>81.3017</v>
      </c>
      <c r="K47" s="77">
        <v>1.5</v>
      </c>
      <c r="L47" s="124">
        <v>23.7239</v>
      </c>
      <c r="M47" s="75">
        <v>-1.1</v>
      </c>
      <c r="N47" s="168">
        <v>0.3</v>
      </c>
      <c r="O47" s="80">
        <v>501.19840000000005</v>
      </c>
      <c r="P47" s="75">
        <v>0.6</v>
      </c>
      <c r="Q47" s="200">
        <v>-1</v>
      </c>
      <c r="R47" s="83" t="s">
        <v>76</v>
      </c>
      <c r="S47" s="84" t="s">
        <v>76</v>
      </c>
      <c r="T47" s="85">
        <v>-1.1</v>
      </c>
      <c r="U47" s="103">
        <v>3.2</v>
      </c>
      <c r="V47" s="87">
        <v>-0.6</v>
      </c>
      <c r="W47" s="88">
        <v>0.1</v>
      </c>
      <c r="X47" s="119">
        <v>-0.3</v>
      </c>
      <c r="Y47" s="90">
        <v>-2.6</v>
      </c>
      <c r="Z47" s="87">
        <v>-1.3</v>
      </c>
      <c r="AA47" s="161" t="s">
        <v>104</v>
      </c>
      <c r="AB47" s="93">
        <v>45.8</v>
      </c>
      <c r="AC47" s="94" t="s">
        <v>76</v>
      </c>
      <c r="AD47" s="87">
        <v>4.366666666666667</v>
      </c>
      <c r="AE47" s="121">
        <v>4.866666666666667</v>
      </c>
      <c r="AF47" s="88">
        <v>4.4</v>
      </c>
      <c r="AG47" s="119">
        <v>9.106569671486223</v>
      </c>
      <c r="AH47" s="121">
        <v>10.459263704396845</v>
      </c>
      <c r="AI47" s="90">
        <v>7.8333718333718325</v>
      </c>
      <c r="AJ47" s="171">
        <f>AVERAGE(AJ84:AJ86)</f>
        <v>292.3333333333333</v>
      </c>
      <c r="AK47" s="172">
        <f>AVERAGE(AK84:AK86)</f>
        <v>5391.333333333333</v>
      </c>
      <c r="AL47" s="102">
        <v>0.94</v>
      </c>
      <c r="AM47" s="103">
        <v>1</v>
      </c>
      <c r="AN47" s="85">
        <v>1.6</v>
      </c>
      <c r="AO47" s="111">
        <v>1194.516</v>
      </c>
      <c r="AP47" s="106">
        <v>2</v>
      </c>
      <c r="AQ47" s="94">
        <v>-5.4</v>
      </c>
      <c r="AR47" s="108">
        <v>-5.2</v>
      </c>
      <c r="AS47" s="161" t="s">
        <v>104</v>
      </c>
    </row>
    <row r="48" spans="1:45" ht="24" customHeight="1">
      <c r="A48" s="167"/>
      <c r="C48" s="161" t="s">
        <v>105</v>
      </c>
      <c r="D48" s="122">
        <v>539.9589</v>
      </c>
      <c r="E48" s="77">
        <v>0.7</v>
      </c>
      <c r="F48" s="123">
        <v>303.0768</v>
      </c>
      <c r="G48" s="77">
        <v>0.7</v>
      </c>
      <c r="H48" s="123">
        <v>18.4106</v>
      </c>
      <c r="I48" s="75">
        <v>1.3</v>
      </c>
      <c r="J48" s="123">
        <v>82.0662</v>
      </c>
      <c r="K48" s="77">
        <v>0.9</v>
      </c>
      <c r="L48" s="124">
        <v>24.8105</v>
      </c>
      <c r="M48" s="75">
        <v>4.6</v>
      </c>
      <c r="N48" s="168">
        <v>0</v>
      </c>
      <c r="O48" s="80">
        <v>502.3188</v>
      </c>
      <c r="P48" s="75">
        <v>0.2</v>
      </c>
      <c r="Q48" s="200">
        <v>-1.4</v>
      </c>
      <c r="R48" s="83" t="s">
        <v>76</v>
      </c>
      <c r="S48" s="84" t="s">
        <v>76</v>
      </c>
      <c r="T48" s="85">
        <v>0</v>
      </c>
      <c r="U48" s="103">
        <v>0.8</v>
      </c>
      <c r="V48" s="87">
        <v>0.1</v>
      </c>
      <c r="W48" s="88">
        <v>0.5</v>
      </c>
      <c r="X48" s="119">
        <v>0.1</v>
      </c>
      <c r="Y48" s="90">
        <v>-2.4</v>
      </c>
      <c r="Z48" s="87">
        <v>8.4</v>
      </c>
      <c r="AA48" s="161" t="s">
        <v>105</v>
      </c>
      <c r="AB48" s="93">
        <v>45.2</v>
      </c>
      <c r="AC48" s="94" t="s">
        <v>76</v>
      </c>
      <c r="AD48" s="87">
        <v>4.333333333333333</v>
      </c>
      <c r="AE48" s="121">
        <v>4.8</v>
      </c>
      <c r="AF48" s="88">
        <v>4.266666666666667</v>
      </c>
      <c r="AG48" s="119">
        <v>8.32490540217472</v>
      </c>
      <c r="AH48" s="121">
        <v>9.375133570397624</v>
      </c>
      <c r="AI48" s="90">
        <v>7.465200065711439</v>
      </c>
      <c r="AJ48" s="171">
        <f>AVERAGE(AJ87:AJ89)</f>
        <v>288</v>
      </c>
      <c r="AK48" s="172">
        <f>AVERAGE(AK87:AK89)</f>
        <v>5403.333333333333</v>
      </c>
      <c r="AL48" s="102">
        <v>0.97</v>
      </c>
      <c r="AM48" s="103">
        <v>0.4</v>
      </c>
      <c r="AN48" s="85">
        <v>1</v>
      </c>
      <c r="AO48" s="111">
        <v>1274.444</v>
      </c>
      <c r="AP48" s="106">
        <v>5</v>
      </c>
      <c r="AQ48" s="94">
        <v>-0.7</v>
      </c>
      <c r="AR48" s="108">
        <v>-4.4</v>
      </c>
      <c r="AS48" s="161" t="s">
        <v>105</v>
      </c>
    </row>
    <row r="49" spans="1:45" ht="24" customHeight="1">
      <c r="A49" s="167"/>
      <c r="C49" s="127" t="s">
        <v>102</v>
      </c>
      <c r="D49" s="128">
        <v>541.8732</v>
      </c>
      <c r="E49" s="129">
        <v>0.4</v>
      </c>
      <c r="F49" s="130">
        <v>304.10790000000003</v>
      </c>
      <c r="G49" s="77">
        <v>0.3</v>
      </c>
      <c r="H49" s="130">
        <v>18.58</v>
      </c>
      <c r="I49" s="75">
        <v>0.9</v>
      </c>
      <c r="J49" s="130">
        <v>81.3253</v>
      </c>
      <c r="K49" s="129">
        <v>-0.9</v>
      </c>
      <c r="L49" s="132">
        <v>24.2792</v>
      </c>
      <c r="M49" s="75">
        <v>-2.1</v>
      </c>
      <c r="N49" s="169">
        <v>0.6</v>
      </c>
      <c r="O49" s="134">
        <v>503.8501</v>
      </c>
      <c r="P49" s="75">
        <v>0.3</v>
      </c>
      <c r="Q49" s="201">
        <v>-1.6</v>
      </c>
      <c r="R49" s="137" t="s">
        <v>76</v>
      </c>
      <c r="S49" s="138" t="s">
        <v>82</v>
      </c>
      <c r="T49" s="139">
        <v>0.7</v>
      </c>
      <c r="U49" s="140">
        <v>0.5</v>
      </c>
      <c r="V49" s="141">
        <v>1.4</v>
      </c>
      <c r="W49" s="142">
        <v>1.4</v>
      </c>
      <c r="X49" s="143">
        <v>0.6</v>
      </c>
      <c r="Y49" s="144">
        <v>-0.9</v>
      </c>
      <c r="Z49" s="141">
        <v>-0.7</v>
      </c>
      <c r="AA49" s="127" t="s">
        <v>102</v>
      </c>
      <c r="AB49" s="146">
        <v>47.6</v>
      </c>
      <c r="AC49" s="147" t="s">
        <v>82</v>
      </c>
      <c r="AD49" s="141">
        <v>4.466666666666667</v>
      </c>
      <c r="AE49" s="148">
        <v>4.733333333333333</v>
      </c>
      <c r="AF49" s="142">
        <v>4.233333333333333</v>
      </c>
      <c r="AG49" s="143">
        <v>8.03639481662519</v>
      </c>
      <c r="AH49" s="148">
        <v>8.998300371633214</v>
      </c>
      <c r="AI49" s="144">
        <v>6.993689401094451</v>
      </c>
      <c r="AJ49" s="197">
        <f>AVERAGE(AJ90:AJ92)</f>
        <v>295.6666666666667</v>
      </c>
      <c r="AK49" s="198">
        <f>AVERAGE(AK90:AK92)</f>
        <v>5422.666666666667</v>
      </c>
      <c r="AL49" s="152">
        <v>0.99</v>
      </c>
      <c r="AM49" s="140">
        <v>1.1</v>
      </c>
      <c r="AN49" s="139">
        <v>1.6</v>
      </c>
      <c r="AO49" s="154">
        <v>1259</v>
      </c>
      <c r="AP49" s="155">
        <v>7</v>
      </c>
      <c r="AQ49" s="147">
        <v>-3.3</v>
      </c>
      <c r="AR49" s="199">
        <v>4.2</v>
      </c>
      <c r="AS49" s="127" t="s">
        <v>102</v>
      </c>
    </row>
    <row r="50" spans="1:45" ht="24" customHeight="1">
      <c r="A50" s="167"/>
      <c r="C50" s="187" t="s">
        <v>107</v>
      </c>
      <c r="D50" s="122">
        <v>545.238</v>
      </c>
      <c r="E50" s="173">
        <v>0.6</v>
      </c>
      <c r="F50" s="123">
        <v>303.9572</v>
      </c>
      <c r="G50" s="173">
        <v>0</v>
      </c>
      <c r="H50" s="123">
        <v>18.698</v>
      </c>
      <c r="I50" s="174">
        <v>0.6</v>
      </c>
      <c r="J50" s="123">
        <v>84.4662</v>
      </c>
      <c r="K50" s="173">
        <v>3.9</v>
      </c>
      <c r="L50" s="175">
        <v>23.749599999999997</v>
      </c>
      <c r="M50" s="174">
        <v>-2.2</v>
      </c>
      <c r="N50" s="176">
        <v>0.1</v>
      </c>
      <c r="O50" s="202">
        <v>505.14590000000004</v>
      </c>
      <c r="P50" s="174">
        <v>0.3</v>
      </c>
      <c r="Q50" s="203">
        <v>-1.3</v>
      </c>
      <c r="R50" s="179" t="s">
        <v>76</v>
      </c>
      <c r="S50" s="180" t="s">
        <v>82</v>
      </c>
      <c r="T50" s="181">
        <v>-1.6</v>
      </c>
      <c r="U50" s="182">
        <v>0.6</v>
      </c>
      <c r="V50" s="183">
        <v>0.5</v>
      </c>
      <c r="W50" s="184">
        <v>0.7</v>
      </c>
      <c r="X50" s="185">
        <v>-0.8</v>
      </c>
      <c r="Y50" s="186">
        <v>-2.1</v>
      </c>
      <c r="Z50" s="183">
        <v>-6.9</v>
      </c>
      <c r="AA50" s="187" t="s">
        <v>107</v>
      </c>
      <c r="AB50" s="188">
        <v>47.8</v>
      </c>
      <c r="AC50" s="189" t="s">
        <v>76</v>
      </c>
      <c r="AD50" s="183">
        <v>4.233333333333333</v>
      </c>
      <c r="AE50" s="190">
        <v>4.7</v>
      </c>
      <c r="AF50" s="184">
        <v>4.2</v>
      </c>
      <c r="AG50" s="185">
        <v>8.50169898419603</v>
      </c>
      <c r="AH50" s="190">
        <v>9.832180569885487</v>
      </c>
      <c r="AI50" s="186">
        <v>7.116819596055476</v>
      </c>
      <c r="AJ50" s="191">
        <f>AVERAGE(AJ93:AJ95)</f>
        <v>281.3333333333333</v>
      </c>
      <c r="AK50" s="192">
        <f>AVERAGE(AK93:AK95)</f>
        <v>5464</v>
      </c>
      <c r="AL50" s="193">
        <v>1.03</v>
      </c>
      <c r="AM50" s="182">
        <v>0.3</v>
      </c>
      <c r="AN50" s="181">
        <v>2.2</v>
      </c>
      <c r="AO50" s="194">
        <v>1269</v>
      </c>
      <c r="AP50" s="195">
        <v>4.9</v>
      </c>
      <c r="AQ50" s="189">
        <v>-2.3</v>
      </c>
      <c r="AR50" s="196">
        <v>5.4</v>
      </c>
      <c r="AS50" s="187" t="s">
        <v>107</v>
      </c>
    </row>
    <row r="51" spans="1:45" ht="24" customHeight="1">
      <c r="A51" s="167"/>
      <c r="C51" s="73" t="s">
        <v>100</v>
      </c>
      <c r="D51" s="122">
        <v>547.543</v>
      </c>
      <c r="E51" s="77">
        <v>0.4</v>
      </c>
      <c r="F51" s="123">
        <v>305.17240000000004</v>
      </c>
      <c r="G51" s="77">
        <v>0.4</v>
      </c>
      <c r="H51" s="123">
        <v>18.4121</v>
      </c>
      <c r="I51" s="75">
        <v>-1.5</v>
      </c>
      <c r="J51" s="123">
        <v>86.8924</v>
      </c>
      <c r="K51" s="77">
        <v>2.9</v>
      </c>
      <c r="L51" s="124">
        <v>22.344900000000003</v>
      </c>
      <c r="M51" s="75">
        <v>-5.9</v>
      </c>
      <c r="N51" s="168">
        <v>-0.1</v>
      </c>
      <c r="O51" s="204">
        <v>506.331</v>
      </c>
      <c r="P51" s="75">
        <v>0.2</v>
      </c>
      <c r="Q51" s="200">
        <v>-1.1</v>
      </c>
      <c r="R51" s="83" t="s">
        <v>82</v>
      </c>
      <c r="S51" s="84" t="s">
        <v>82</v>
      </c>
      <c r="T51" s="85">
        <v>-1.5</v>
      </c>
      <c r="U51" s="103">
        <v>-0.2</v>
      </c>
      <c r="V51" s="87">
        <v>-1.4</v>
      </c>
      <c r="W51" s="88">
        <v>-1.3</v>
      </c>
      <c r="X51" s="119">
        <v>-1.1</v>
      </c>
      <c r="Y51" s="90">
        <v>-3.1</v>
      </c>
      <c r="Z51" s="87">
        <v>0.5</v>
      </c>
      <c r="AA51" s="73" t="s">
        <v>100</v>
      </c>
      <c r="AB51" s="93">
        <v>46.4</v>
      </c>
      <c r="AC51" s="94" t="s">
        <v>82</v>
      </c>
      <c r="AD51" s="87">
        <v>4.1</v>
      </c>
      <c r="AE51" s="121">
        <v>4.733333333333333</v>
      </c>
      <c r="AF51" s="88">
        <v>4.233333333333333</v>
      </c>
      <c r="AG51" s="119">
        <v>8.6</v>
      </c>
      <c r="AH51" s="121">
        <v>9.466666666666667</v>
      </c>
      <c r="AI51" s="90">
        <v>7.766666666666666</v>
      </c>
      <c r="AJ51" s="171">
        <f>AVERAGE(AJ96:AJ98)</f>
        <v>274.3333333333333</v>
      </c>
      <c r="AK51" s="172">
        <f>AVERAGE(AK96:AK98)</f>
        <v>5471</v>
      </c>
      <c r="AL51" s="102">
        <v>1.06</v>
      </c>
      <c r="AM51" s="103">
        <v>0.6</v>
      </c>
      <c r="AN51" s="85">
        <v>2.9</v>
      </c>
      <c r="AO51" s="111">
        <v>1302</v>
      </c>
      <c r="AP51" s="106">
        <v>8.6</v>
      </c>
      <c r="AQ51" s="94">
        <v>-8.5</v>
      </c>
      <c r="AR51" s="108">
        <v>1.7</v>
      </c>
      <c r="AS51" s="73" t="s">
        <v>100</v>
      </c>
    </row>
    <row r="52" spans="1:45" ht="24" customHeight="1">
      <c r="A52" s="167"/>
      <c r="C52" s="73" t="s">
        <v>101</v>
      </c>
      <c r="D52" s="122">
        <v>547.828</v>
      </c>
      <c r="E52" s="77">
        <v>0.1</v>
      </c>
      <c r="F52" s="123">
        <v>302.3302</v>
      </c>
      <c r="G52" s="77">
        <v>-0.9</v>
      </c>
      <c r="H52" s="123">
        <v>18.4725</v>
      </c>
      <c r="I52" s="75">
        <v>0.1</v>
      </c>
      <c r="J52" s="123">
        <v>87.83619999999999</v>
      </c>
      <c r="K52" s="77">
        <v>1.1</v>
      </c>
      <c r="L52" s="124">
        <v>21.2605</v>
      </c>
      <c r="M52" s="75">
        <v>-4.9</v>
      </c>
      <c r="N52" s="168">
        <v>0.4</v>
      </c>
      <c r="O52" s="204">
        <v>506.0074</v>
      </c>
      <c r="P52" s="205">
        <v>-0.1</v>
      </c>
      <c r="Q52" s="200">
        <v>-0.7</v>
      </c>
      <c r="R52" s="83" t="s">
        <v>82</v>
      </c>
      <c r="S52" s="84" t="s">
        <v>82</v>
      </c>
      <c r="T52" s="85">
        <v>-3.9</v>
      </c>
      <c r="U52" s="103">
        <v>0.5</v>
      </c>
      <c r="V52" s="87">
        <v>-0.4</v>
      </c>
      <c r="W52" s="88">
        <v>-0.6</v>
      </c>
      <c r="X52" s="119">
        <v>-0.4</v>
      </c>
      <c r="Y52" s="90">
        <v>-2.1</v>
      </c>
      <c r="Z52" s="87">
        <v>-4.6</v>
      </c>
      <c r="AA52" s="73" t="s">
        <v>101</v>
      </c>
      <c r="AB52" s="93">
        <v>46.1</v>
      </c>
      <c r="AC52" s="94" t="s">
        <v>82</v>
      </c>
      <c r="AD52" s="87">
        <v>4.133333333333333</v>
      </c>
      <c r="AE52" s="121">
        <v>4.733333333333333</v>
      </c>
      <c r="AF52" s="88">
        <v>4.266666666666667</v>
      </c>
      <c r="AG52" s="119">
        <v>8.066666666666666</v>
      </c>
      <c r="AH52" s="206">
        <v>8.9</v>
      </c>
      <c r="AI52" s="90">
        <v>7.2</v>
      </c>
      <c r="AJ52" s="171">
        <f>AVERAGE(AJ99:AJ101)</f>
        <v>275.3333333333333</v>
      </c>
      <c r="AK52" s="172">
        <f>AVERAGE(AK99:AK101)</f>
        <v>5469.333333333333</v>
      </c>
      <c r="AL52" s="102">
        <v>1.08</v>
      </c>
      <c r="AM52" s="103">
        <v>0.1</v>
      </c>
      <c r="AN52" s="85">
        <v>3</v>
      </c>
      <c r="AO52" s="111">
        <v>1261</v>
      </c>
      <c r="AP52" s="106">
        <v>-0.7</v>
      </c>
      <c r="AQ52" s="94">
        <v>-16.2</v>
      </c>
      <c r="AR52" s="108">
        <v>2.8</v>
      </c>
      <c r="AS52" s="73" t="s">
        <v>101</v>
      </c>
    </row>
    <row r="53" spans="1:45" ht="24" customHeight="1">
      <c r="A53" s="167"/>
      <c r="C53" s="127" t="s">
        <v>102</v>
      </c>
      <c r="D53" s="128">
        <v>555.0744</v>
      </c>
      <c r="E53" s="129">
        <v>1.3</v>
      </c>
      <c r="F53" s="130">
        <v>305.5236</v>
      </c>
      <c r="G53" s="129">
        <v>1.1</v>
      </c>
      <c r="H53" s="130">
        <v>18.7389</v>
      </c>
      <c r="I53" s="131">
        <v>1.7</v>
      </c>
      <c r="J53" s="130">
        <v>90.25439999999999</v>
      </c>
      <c r="K53" s="129">
        <v>2.8</v>
      </c>
      <c r="L53" s="132">
        <v>22.0405</v>
      </c>
      <c r="M53" s="131">
        <v>3.7</v>
      </c>
      <c r="N53" s="169">
        <v>0.1</v>
      </c>
      <c r="O53" s="207">
        <v>513.2594</v>
      </c>
      <c r="P53" s="208">
        <v>1.4</v>
      </c>
      <c r="Q53" s="201">
        <v>-0.5</v>
      </c>
      <c r="R53" s="137" t="s">
        <v>82</v>
      </c>
      <c r="S53" s="138" t="s">
        <v>82</v>
      </c>
      <c r="T53" s="139">
        <v>-1.7</v>
      </c>
      <c r="U53" s="140">
        <v>-0.2</v>
      </c>
      <c r="V53" s="141">
        <v>-2.1</v>
      </c>
      <c r="W53" s="142">
        <v>-1.5</v>
      </c>
      <c r="X53" s="143">
        <v>-2</v>
      </c>
      <c r="Y53" s="144">
        <v>-3.3</v>
      </c>
      <c r="Z53" s="141">
        <v>-4.6</v>
      </c>
      <c r="AA53" s="127" t="s">
        <v>98</v>
      </c>
      <c r="AB53" s="146">
        <v>47</v>
      </c>
      <c r="AC53" s="147" t="s">
        <v>76</v>
      </c>
      <c r="AD53" s="141">
        <v>4.066666666666666</v>
      </c>
      <c r="AE53" s="148">
        <v>4.7</v>
      </c>
      <c r="AF53" s="142">
        <v>4.266666666666667</v>
      </c>
      <c r="AG53" s="143">
        <v>6.8</v>
      </c>
      <c r="AH53" s="209">
        <v>7.566666666666667</v>
      </c>
      <c r="AI53" s="144">
        <v>6</v>
      </c>
      <c r="AJ53" s="197">
        <f>AVERAGE(AJ102:AJ104)</f>
        <v>269</v>
      </c>
      <c r="AK53" s="198">
        <f>AVERAGE(AK102:AK104)</f>
        <v>5482.666666666667</v>
      </c>
      <c r="AL53" s="152">
        <v>1.07</v>
      </c>
      <c r="AM53" s="140">
        <v>0</v>
      </c>
      <c r="AN53" s="139">
        <v>2.5</v>
      </c>
      <c r="AO53" s="154">
        <v>1327</v>
      </c>
      <c r="AP53" s="155">
        <v>5.2</v>
      </c>
      <c r="AQ53" s="210">
        <v>-10.72356309657765</v>
      </c>
      <c r="AR53" s="211">
        <v>-2</v>
      </c>
      <c r="AS53" s="127" t="s">
        <v>98</v>
      </c>
    </row>
    <row r="54" spans="1:45" ht="24" customHeight="1">
      <c r="A54" s="126"/>
      <c r="C54" s="187" t="s">
        <v>108</v>
      </c>
      <c r="D54" s="212">
        <v>559.4221</v>
      </c>
      <c r="E54" s="213">
        <v>0.8</v>
      </c>
      <c r="F54" s="214">
        <v>308.09209999999996</v>
      </c>
      <c r="G54" s="215">
        <v>0.8</v>
      </c>
      <c r="H54" s="214">
        <v>18.5931</v>
      </c>
      <c r="I54" s="216">
        <v>-0.5</v>
      </c>
      <c r="J54" s="214">
        <v>90.5665</v>
      </c>
      <c r="K54" s="213">
        <v>0.3</v>
      </c>
      <c r="L54" s="217">
        <v>21.755599999999998</v>
      </c>
      <c r="M54" s="213">
        <v>-1.3</v>
      </c>
      <c r="N54" s="217">
        <v>0.4</v>
      </c>
      <c r="O54" s="218">
        <v>515.3008</v>
      </c>
      <c r="P54" s="219">
        <v>0.4</v>
      </c>
      <c r="Q54" s="220">
        <v>-0.3</v>
      </c>
      <c r="R54" s="221" t="s">
        <v>82</v>
      </c>
      <c r="S54" s="222" t="s">
        <v>82</v>
      </c>
      <c r="T54" s="181">
        <v>0.6</v>
      </c>
      <c r="U54" s="182">
        <v>-0.6</v>
      </c>
      <c r="V54" s="183">
        <v>-0.7</v>
      </c>
      <c r="W54" s="184">
        <v>-0.1</v>
      </c>
      <c r="X54" s="185">
        <v>0</v>
      </c>
      <c r="Y54" s="186">
        <v>-1.9</v>
      </c>
      <c r="Z54" s="183">
        <v>-1</v>
      </c>
      <c r="AA54" s="187" t="s">
        <v>108</v>
      </c>
      <c r="AB54" s="188">
        <v>46.7</v>
      </c>
      <c r="AC54" s="189" t="s">
        <v>82</v>
      </c>
      <c r="AD54" s="183">
        <v>4.033333333333333</v>
      </c>
      <c r="AE54" s="190">
        <v>4.633333333333334</v>
      </c>
      <c r="AF54" s="184">
        <v>4.233333333333333</v>
      </c>
      <c r="AG54" s="185">
        <v>8.666666666666666</v>
      </c>
      <c r="AH54" s="190">
        <v>9.333333333333334</v>
      </c>
      <c r="AI54" s="186">
        <v>8.033333333333333</v>
      </c>
      <c r="AJ54" s="192">
        <f>AVERAGE(AJ105:AJ107)</f>
        <v>267</v>
      </c>
      <c r="AK54" s="192">
        <f>AVERAGE(AK105:AK107)</f>
        <v>5520.333333333333</v>
      </c>
      <c r="AL54" s="193">
        <f>AVERAGE(AL105:AL108)</f>
        <v>1.0475</v>
      </c>
      <c r="AM54" s="182">
        <v>-0.7</v>
      </c>
      <c r="AN54" s="181">
        <v>1.9</v>
      </c>
      <c r="AO54" s="194">
        <v>1246</v>
      </c>
      <c r="AP54" s="195">
        <v>-1.8</v>
      </c>
      <c r="AQ54" s="223">
        <v>-9.6</v>
      </c>
      <c r="AR54" s="196">
        <v>2.7</v>
      </c>
      <c r="AS54" s="187" t="s">
        <v>108</v>
      </c>
    </row>
    <row r="55" spans="1:45" ht="24" customHeight="1">
      <c r="A55" s="126"/>
      <c r="C55" s="127" t="s">
        <v>100</v>
      </c>
      <c r="D55" s="224">
        <v>560.1754</v>
      </c>
      <c r="E55" s="225">
        <v>0.1</v>
      </c>
      <c r="F55" s="123">
        <v>309.1723</v>
      </c>
      <c r="G55" s="226">
        <v>0.4</v>
      </c>
      <c r="H55" s="123">
        <v>17.945700000000002</v>
      </c>
      <c r="I55" s="225">
        <v>-3.5</v>
      </c>
      <c r="J55" s="123">
        <v>91.66380000000001</v>
      </c>
      <c r="K55" s="225">
        <v>1.2</v>
      </c>
      <c r="L55" s="227">
        <v>21.2912</v>
      </c>
      <c r="M55" s="225">
        <v>-2.1</v>
      </c>
      <c r="N55" s="228">
        <v>0</v>
      </c>
      <c r="O55" s="229">
        <v>516.6532</v>
      </c>
      <c r="P55" s="225">
        <v>0.3</v>
      </c>
      <c r="Q55" s="230">
        <v>-0.3</v>
      </c>
      <c r="R55" s="165"/>
      <c r="S55" s="166"/>
      <c r="T55" s="139">
        <v>0.2</v>
      </c>
      <c r="U55" s="140">
        <v>-3</v>
      </c>
      <c r="V55" s="141">
        <v>1</v>
      </c>
      <c r="W55" s="142">
        <v>1.2</v>
      </c>
      <c r="X55" s="143"/>
      <c r="Y55" s="144"/>
      <c r="Z55" s="141"/>
      <c r="AA55" s="127" t="s">
        <v>100</v>
      </c>
      <c r="AB55" s="146">
        <v>44.3</v>
      </c>
      <c r="AC55" s="147"/>
      <c r="AD55" s="141">
        <v>3.8</v>
      </c>
      <c r="AE55" s="148">
        <v>3.9</v>
      </c>
      <c r="AF55" s="142">
        <v>3.6</v>
      </c>
      <c r="AG55" s="143">
        <v>7.3</v>
      </c>
      <c r="AH55" s="148">
        <v>8.2</v>
      </c>
      <c r="AI55" s="144">
        <v>6.4</v>
      </c>
      <c r="AJ55" s="231">
        <v>251</v>
      </c>
      <c r="AK55" s="198">
        <v>5529</v>
      </c>
      <c r="AL55" s="152">
        <v>1.06</v>
      </c>
      <c r="AM55" s="140">
        <v>-0.7</v>
      </c>
      <c r="AN55" s="139">
        <v>0.6</v>
      </c>
      <c r="AO55" s="154"/>
      <c r="AP55" s="155"/>
      <c r="AQ55" s="232"/>
      <c r="AR55" s="232">
        <v>10.2</v>
      </c>
      <c r="AS55" s="127" t="s">
        <v>100</v>
      </c>
    </row>
    <row r="56" spans="1:45" ht="24" customHeight="1">
      <c r="A56" s="126"/>
      <c r="C56" s="127"/>
      <c r="D56" s="233"/>
      <c r="E56" s="234"/>
      <c r="F56" s="234"/>
      <c r="G56" s="234"/>
      <c r="H56" s="234"/>
      <c r="I56" s="234"/>
      <c r="J56" s="139"/>
      <c r="K56" s="234"/>
      <c r="L56" s="234"/>
      <c r="M56" s="234"/>
      <c r="N56" s="234"/>
      <c r="O56" s="234"/>
      <c r="P56" s="234"/>
      <c r="Q56" s="234"/>
      <c r="R56" s="235"/>
      <c r="S56" s="236"/>
      <c r="T56" s="234"/>
      <c r="U56" s="237"/>
      <c r="V56" s="238"/>
      <c r="W56" s="239"/>
      <c r="X56" s="240"/>
      <c r="Y56" s="241"/>
      <c r="Z56" s="238"/>
      <c r="AA56" s="242"/>
      <c r="AB56" s="243"/>
      <c r="AC56" s="244"/>
      <c r="AD56" s="238"/>
      <c r="AE56" s="245"/>
      <c r="AF56" s="239"/>
      <c r="AG56" s="240"/>
      <c r="AH56" s="245"/>
      <c r="AI56" s="241"/>
      <c r="AJ56" s="234"/>
      <c r="AK56" s="237"/>
      <c r="AL56" s="246"/>
      <c r="AM56" s="237"/>
      <c r="AN56" s="234"/>
      <c r="AO56" s="247"/>
      <c r="AP56" s="248" t="s">
        <v>109</v>
      </c>
      <c r="AQ56" s="249"/>
      <c r="AR56" s="249"/>
      <c r="AS56" s="242"/>
    </row>
    <row r="57" spans="1:45" ht="24" customHeight="1" hidden="1">
      <c r="A57" s="126"/>
      <c r="C57" s="73"/>
      <c r="D57" s="250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157"/>
      <c r="S57" s="158"/>
      <c r="T57" s="85"/>
      <c r="U57" s="103"/>
      <c r="V57" s="87"/>
      <c r="W57" s="88"/>
      <c r="X57" s="119"/>
      <c r="Y57" s="90"/>
      <c r="Z57" s="87"/>
      <c r="AA57" s="161" t="s">
        <v>110</v>
      </c>
      <c r="AB57" s="93"/>
      <c r="AC57" s="94"/>
      <c r="AD57" s="87">
        <v>5.5</v>
      </c>
      <c r="AE57" s="121">
        <v>5.6</v>
      </c>
      <c r="AF57" s="88">
        <v>5.3</v>
      </c>
      <c r="AG57" s="119"/>
      <c r="AH57" s="121"/>
      <c r="AI57" s="90"/>
      <c r="AJ57" s="171">
        <v>363</v>
      </c>
      <c r="AK57" s="172">
        <v>5329</v>
      </c>
      <c r="AL57" s="251">
        <v>0.58</v>
      </c>
      <c r="AM57" s="103"/>
      <c r="AN57" s="85">
        <v>6.8</v>
      </c>
      <c r="AO57" s="111"/>
      <c r="AP57" s="106"/>
      <c r="AQ57" s="94">
        <v>-9.226748937577426</v>
      </c>
      <c r="AR57" s="94"/>
      <c r="AS57" s="161" t="s">
        <v>110</v>
      </c>
    </row>
    <row r="58" spans="1:45" ht="24" customHeight="1" hidden="1">
      <c r="A58" s="126"/>
      <c r="C58" s="73"/>
      <c r="D58" s="250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157"/>
      <c r="S58" s="158"/>
      <c r="T58" s="85"/>
      <c r="U58" s="103"/>
      <c r="V58" s="87"/>
      <c r="W58" s="88"/>
      <c r="X58" s="119"/>
      <c r="Y58" s="90"/>
      <c r="Z58" s="87"/>
      <c r="AA58" s="73" t="s">
        <v>111</v>
      </c>
      <c r="AB58" s="93"/>
      <c r="AC58" s="94"/>
      <c r="AD58" s="87">
        <v>5.2</v>
      </c>
      <c r="AE58" s="121">
        <v>5.4</v>
      </c>
      <c r="AF58" s="88">
        <v>5</v>
      </c>
      <c r="AG58" s="119"/>
      <c r="AH58" s="121"/>
      <c r="AI58" s="90"/>
      <c r="AJ58" s="171">
        <v>349</v>
      </c>
      <c r="AK58" s="172">
        <v>5325</v>
      </c>
      <c r="AL58" s="251">
        <v>0.6</v>
      </c>
      <c r="AM58" s="103"/>
      <c r="AN58" s="85">
        <v>6.4</v>
      </c>
      <c r="AO58" s="111"/>
      <c r="AP58" s="106"/>
      <c r="AQ58" s="94">
        <v>-10.077201318937341</v>
      </c>
      <c r="AR58" s="94"/>
      <c r="AS58" s="73" t="s">
        <v>111</v>
      </c>
    </row>
    <row r="59" spans="1:45" ht="24" customHeight="1" hidden="1">
      <c r="A59" s="126"/>
      <c r="C59" s="73"/>
      <c r="D59" s="250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157"/>
      <c r="S59" s="158"/>
      <c r="T59" s="85"/>
      <c r="U59" s="103"/>
      <c r="V59" s="87"/>
      <c r="W59" s="88"/>
      <c r="X59" s="119"/>
      <c r="Y59" s="90"/>
      <c r="Z59" s="87"/>
      <c r="AA59" s="73" t="s">
        <v>112</v>
      </c>
      <c r="AB59" s="93"/>
      <c r="AC59" s="94"/>
      <c r="AD59" s="87">
        <v>5.4</v>
      </c>
      <c r="AE59" s="121">
        <v>5.7</v>
      </c>
      <c r="AF59" s="88">
        <v>4.9</v>
      </c>
      <c r="AG59" s="119"/>
      <c r="AH59" s="121"/>
      <c r="AI59" s="90"/>
      <c r="AJ59" s="171">
        <v>364</v>
      </c>
      <c r="AK59" s="172">
        <v>5342</v>
      </c>
      <c r="AL59" s="251">
        <v>0.6</v>
      </c>
      <c r="AM59" s="103"/>
      <c r="AN59" s="85">
        <v>5.1</v>
      </c>
      <c r="AO59" s="111"/>
      <c r="AP59" s="106"/>
      <c r="AQ59" s="94">
        <v>-9.943549973640785</v>
      </c>
      <c r="AR59" s="94"/>
      <c r="AS59" s="73" t="s">
        <v>112</v>
      </c>
    </row>
    <row r="60" spans="3:45" ht="21" customHeight="1" hidden="1">
      <c r="C60" s="161" t="s">
        <v>113</v>
      </c>
      <c r="D60" s="250"/>
      <c r="E60" s="252"/>
      <c r="F60" s="252"/>
      <c r="G60" s="252"/>
      <c r="H60" s="252"/>
      <c r="I60" s="252"/>
      <c r="J60" s="252"/>
      <c r="K60" s="252"/>
      <c r="L60" s="252"/>
      <c r="M60" s="252"/>
      <c r="N60" s="252"/>
      <c r="O60" s="252"/>
      <c r="P60" s="252"/>
      <c r="Q60" s="252"/>
      <c r="R60" s="157">
        <v>41.7</v>
      </c>
      <c r="S60" s="158">
        <v>18.2</v>
      </c>
      <c r="T60" s="85">
        <v>-0.5</v>
      </c>
      <c r="U60" s="168">
        <v>-3.2</v>
      </c>
      <c r="V60" s="253">
        <v>-4.8</v>
      </c>
      <c r="W60" s="254">
        <v>-5</v>
      </c>
      <c r="X60" s="255">
        <v>1.3391970133812805</v>
      </c>
      <c r="Y60" s="256">
        <v>-2.6</v>
      </c>
      <c r="Z60" s="87">
        <v>-9</v>
      </c>
      <c r="AA60" s="73" t="s">
        <v>114</v>
      </c>
      <c r="AB60" s="93" t="s">
        <v>115</v>
      </c>
      <c r="AC60" s="94">
        <v>40.5</v>
      </c>
      <c r="AD60" s="87">
        <v>5.5</v>
      </c>
      <c r="AE60" s="121">
        <v>5.7</v>
      </c>
      <c r="AF60" s="88">
        <v>5.1</v>
      </c>
      <c r="AG60" s="119">
        <v>12</v>
      </c>
      <c r="AH60" s="121">
        <v>12.6</v>
      </c>
      <c r="AI60" s="90">
        <v>11.3</v>
      </c>
      <c r="AJ60" s="100">
        <v>365</v>
      </c>
      <c r="AK60" s="257">
        <v>5322</v>
      </c>
      <c r="AL60" s="102">
        <v>0.61</v>
      </c>
      <c r="AM60" s="103">
        <v>-1</v>
      </c>
      <c r="AN60" s="85">
        <v>4.1</v>
      </c>
      <c r="AO60" s="111">
        <v>1163</v>
      </c>
      <c r="AP60" s="106">
        <v>1.4</v>
      </c>
      <c r="AQ60" s="94">
        <v>-11.025654657202097</v>
      </c>
      <c r="AR60" s="94"/>
      <c r="AS60" s="73" t="s">
        <v>114</v>
      </c>
    </row>
    <row r="61" spans="3:45" ht="21" customHeight="1" hidden="1">
      <c r="C61" s="161" t="s">
        <v>116</v>
      </c>
      <c r="D61" s="250"/>
      <c r="E61" s="252"/>
      <c r="F61" s="252"/>
      <c r="G61" s="252"/>
      <c r="H61" s="252"/>
      <c r="I61" s="252"/>
      <c r="J61" s="252"/>
      <c r="K61" s="252"/>
      <c r="L61" s="252"/>
      <c r="M61" s="252"/>
      <c r="N61" s="252"/>
      <c r="O61" s="252"/>
      <c r="P61" s="252"/>
      <c r="Q61" s="252"/>
      <c r="R61" s="157">
        <v>58.3</v>
      </c>
      <c r="S61" s="158">
        <v>63.6</v>
      </c>
      <c r="T61" s="85">
        <v>-0.6</v>
      </c>
      <c r="U61" s="168">
        <v>-2.4</v>
      </c>
      <c r="V61" s="253">
        <v>-3</v>
      </c>
      <c r="W61" s="254">
        <v>-3.2</v>
      </c>
      <c r="X61" s="255">
        <v>-0.3119792753144708</v>
      </c>
      <c r="Y61" s="256">
        <v>-4.2</v>
      </c>
      <c r="Z61" s="87">
        <v>-2.6</v>
      </c>
      <c r="AA61" s="73" t="s">
        <v>117</v>
      </c>
      <c r="AB61" s="93" t="s">
        <v>115</v>
      </c>
      <c r="AC61" s="94">
        <v>41.8</v>
      </c>
      <c r="AD61" s="87">
        <v>5.4</v>
      </c>
      <c r="AE61" s="121">
        <v>5.7</v>
      </c>
      <c r="AF61" s="88">
        <v>5.1</v>
      </c>
      <c r="AG61" s="119">
        <v>11.1</v>
      </c>
      <c r="AH61" s="121">
        <v>12.3</v>
      </c>
      <c r="AI61" s="90">
        <v>9.8</v>
      </c>
      <c r="AJ61" s="100">
        <v>363</v>
      </c>
      <c r="AK61" s="257">
        <v>5321</v>
      </c>
      <c r="AL61" s="102">
        <v>0.61</v>
      </c>
      <c r="AM61" s="103">
        <v>0.3</v>
      </c>
      <c r="AN61" s="85">
        <v>5.5</v>
      </c>
      <c r="AO61" s="111">
        <v>1160</v>
      </c>
      <c r="AP61" s="106">
        <v>-7.7</v>
      </c>
      <c r="AQ61" s="94">
        <v>-12.780942383148613</v>
      </c>
      <c r="AR61" s="94"/>
      <c r="AS61" s="73" t="s">
        <v>117</v>
      </c>
    </row>
    <row r="62" spans="3:45" ht="21" customHeight="1" hidden="1">
      <c r="C62" s="161" t="s">
        <v>118</v>
      </c>
      <c r="D62" s="250"/>
      <c r="E62" s="252"/>
      <c r="F62" s="252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52"/>
      <c r="R62" s="157">
        <v>66.7</v>
      </c>
      <c r="S62" s="158">
        <v>54.5</v>
      </c>
      <c r="T62" s="85">
        <v>5</v>
      </c>
      <c r="U62" s="168">
        <v>-2.2</v>
      </c>
      <c r="V62" s="253">
        <v>-2</v>
      </c>
      <c r="W62" s="254">
        <v>-2.1</v>
      </c>
      <c r="X62" s="255">
        <v>0.9187431305728921</v>
      </c>
      <c r="Y62" s="256">
        <v>-2.9</v>
      </c>
      <c r="Z62" s="87">
        <v>-4.8</v>
      </c>
      <c r="AA62" s="73" t="s">
        <v>119</v>
      </c>
      <c r="AB62" s="93" t="s">
        <v>115</v>
      </c>
      <c r="AC62" s="94">
        <v>40.6</v>
      </c>
      <c r="AD62" s="87">
        <v>5.4</v>
      </c>
      <c r="AE62" s="121">
        <v>5.7</v>
      </c>
      <c r="AF62" s="88">
        <v>4.9</v>
      </c>
      <c r="AG62" s="119">
        <v>10.5</v>
      </c>
      <c r="AH62" s="121">
        <v>12.2</v>
      </c>
      <c r="AI62" s="90">
        <v>8.8</v>
      </c>
      <c r="AJ62" s="100">
        <v>361</v>
      </c>
      <c r="AK62" s="257">
        <v>5344</v>
      </c>
      <c r="AL62" s="102">
        <v>0.62</v>
      </c>
      <c r="AM62" s="103">
        <v>2</v>
      </c>
      <c r="AN62" s="85">
        <v>4.4</v>
      </c>
      <c r="AO62" s="111">
        <v>1271</v>
      </c>
      <c r="AP62" s="106">
        <v>13.4</v>
      </c>
      <c r="AQ62" s="94">
        <v>-12.05434002973682</v>
      </c>
      <c r="AR62" s="94"/>
      <c r="AS62" s="73" t="s">
        <v>119</v>
      </c>
    </row>
    <row r="63" spans="3:45" ht="21" customHeight="1" hidden="1">
      <c r="C63" s="161" t="s">
        <v>120</v>
      </c>
      <c r="D63" s="250"/>
      <c r="E63" s="252"/>
      <c r="F63" s="252"/>
      <c r="G63" s="252"/>
      <c r="H63" s="252"/>
      <c r="I63" s="252"/>
      <c r="J63" s="252"/>
      <c r="K63" s="252"/>
      <c r="L63" s="252"/>
      <c r="M63" s="252"/>
      <c r="N63" s="252"/>
      <c r="O63" s="252"/>
      <c r="P63" s="252"/>
      <c r="Q63" s="252"/>
      <c r="R63" s="157">
        <v>58.3</v>
      </c>
      <c r="S63" s="158">
        <v>81.8</v>
      </c>
      <c r="T63" s="85">
        <v>-4.2</v>
      </c>
      <c r="U63" s="168">
        <v>-2.8</v>
      </c>
      <c r="V63" s="253">
        <v>-2.2</v>
      </c>
      <c r="W63" s="254">
        <v>-2.3</v>
      </c>
      <c r="X63" s="255">
        <v>-0.5293863707723574</v>
      </c>
      <c r="Y63" s="256">
        <v>-5</v>
      </c>
      <c r="Z63" s="87">
        <v>-3.1</v>
      </c>
      <c r="AA63" s="73" t="s">
        <v>121</v>
      </c>
      <c r="AB63" s="93" t="s">
        <v>115</v>
      </c>
      <c r="AC63" s="94">
        <v>41.9</v>
      </c>
      <c r="AD63" s="87">
        <v>5.2</v>
      </c>
      <c r="AE63" s="121">
        <v>5.4</v>
      </c>
      <c r="AF63" s="88">
        <v>4.9</v>
      </c>
      <c r="AG63" s="119">
        <v>9.4</v>
      </c>
      <c r="AH63" s="121">
        <v>11</v>
      </c>
      <c r="AI63" s="90">
        <v>7.7</v>
      </c>
      <c r="AJ63" s="100">
        <v>348</v>
      </c>
      <c r="AK63" s="257">
        <v>5351</v>
      </c>
      <c r="AL63" s="102">
        <v>0.63</v>
      </c>
      <c r="AM63" s="103">
        <v>-2.5</v>
      </c>
      <c r="AN63" s="85">
        <v>3.2</v>
      </c>
      <c r="AO63" s="111">
        <v>1154</v>
      </c>
      <c r="AP63" s="106">
        <v>2.6</v>
      </c>
      <c r="AQ63" s="258">
        <v>-14.654632378928738</v>
      </c>
      <c r="AR63" s="258"/>
      <c r="AS63" s="73" t="s">
        <v>121</v>
      </c>
    </row>
    <row r="64" spans="3:45" ht="21" customHeight="1" hidden="1">
      <c r="C64" s="161" t="s">
        <v>122</v>
      </c>
      <c r="D64" s="250"/>
      <c r="E64" s="252"/>
      <c r="F64" s="252"/>
      <c r="G64" s="252"/>
      <c r="H64" s="252"/>
      <c r="I64" s="252"/>
      <c r="J64" s="252"/>
      <c r="K64" s="252"/>
      <c r="L64" s="252"/>
      <c r="M64" s="252"/>
      <c r="N64" s="252"/>
      <c r="O64" s="252"/>
      <c r="P64" s="252"/>
      <c r="Q64" s="252"/>
      <c r="R64" s="157">
        <v>58.3</v>
      </c>
      <c r="S64" s="158">
        <v>54.5</v>
      </c>
      <c r="T64" s="85">
        <v>1.6</v>
      </c>
      <c r="U64" s="168">
        <v>-1.9</v>
      </c>
      <c r="V64" s="253">
        <v>-1.6</v>
      </c>
      <c r="W64" s="254">
        <v>-1.9</v>
      </c>
      <c r="X64" s="255">
        <v>0.9388891546001616</v>
      </c>
      <c r="Y64" s="256">
        <v>-3.9</v>
      </c>
      <c r="Z64" s="87">
        <v>-7.6</v>
      </c>
      <c r="AA64" s="73" t="s">
        <v>123</v>
      </c>
      <c r="AB64" s="93" t="s">
        <v>115</v>
      </c>
      <c r="AC64" s="94"/>
      <c r="AD64" s="87">
        <v>5.1</v>
      </c>
      <c r="AE64" s="121">
        <v>5.3</v>
      </c>
      <c r="AF64" s="88">
        <v>4.8</v>
      </c>
      <c r="AG64" s="119">
        <v>10</v>
      </c>
      <c r="AH64" s="121">
        <v>12</v>
      </c>
      <c r="AI64" s="90">
        <v>7.9</v>
      </c>
      <c r="AJ64" s="100">
        <v>338</v>
      </c>
      <c r="AK64" s="257">
        <v>5331</v>
      </c>
      <c r="AL64" s="102">
        <v>0.65</v>
      </c>
      <c r="AM64" s="103">
        <v>-2.2</v>
      </c>
      <c r="AN64" s="85">
        <v>3.2</v>
      </c>
      <c r="AO64" s="111">
        <v>1075</v>
      </c>
      <c r="AP64" s="106">
        <v>-5.373106816994863</v>
      </c>
      <c r="AQ64" s="94">
        <v>-15.156422014454051</v>
      </c>
      <c r="AR64" s="94"/>
      <c r="AS64" s="73" t="s">
        <v>123</v>
      </c>
    </row>
    <row r="65" spans="3:45" ht="21" customHeight="1" hidden="1">
      <c r="C65" s="161" t="s">
        <v>124</v>
      </c>
      <c r="D65" s="250"/>
      <c r="E65" s="252"/>
      <c r="F65" s="252"/>
      <c r="G65" s="252"/>
      <c r="H65" s="252"/>
      <c r="I65" s="252"/>
      <c r="J65" s="252"/>
      <c r="K65" s="252"/>
      <c r="L65" s="252"/>
      <c r="M65" s="252"/>
      <c r="N65" s="252"/>
      <c r="O65" s="252"/>
      <c r="P65" s="252"/>
      <c r="Q65" s="252"/>
      <c r="R65" s="157">
        <v>66.7</v>
      </c>
      <c r="S65" s="158">
        <v>90.9</v>
      </c>
      <c r="T65" s="85">
        <v>0.1</v>
      </c>
      <c r="U65" s="168">
        <v>-1.8</v>
      </c>
      <c r="V65" s="253">
        <v>-5.2</v>
      </c>
      <c r="W65" s="254">
        <v>-5.2</v>
      </c>
      <c r="X65" s="255">
        <v>-0.3447175014908481</v>
      </c>
      <c r="Y65" s="256">
        <v>-4.6</v>
      </c>
      <c r="Z65" s="87">
        <v>-2.9</v>
      </c>
      <c r="AA65" s="73" t="s">
        <v>125</v>
      </c>
      <c r="AB65" s="93" t="s">
        <v>115</v>
      </c>
      <c r="AC65" s="94">
        <v>48.6</v>
      </c>
      <c r="AD65" s="87">
        <v>5.2</v>
      </c>
      <c r="AE65" s="121">
        <v>5.4</v>
      </c>
      <c r="AF65" s="88">
        <v>4.8</v>
      </c>
      <c r="AG65" s="119">
        <v>9.4</v>
      </c>
      <c r="AH65" s="121">
        <v>10.7</v>
      </c>
      <c r="AI65" s="90">
        <v>8</v>
      </c>
      <c r="AJ65" s="100">
        <v>344</v>
      </c>
      <c r="AK65" s="257">
        <v>5320</v>
      </c>
      <c r="AL65" s="102">
        <v>0.68</v>
      </c>
      <c r="AM65" s="103">
        <v>-0.1</v>
      </c>
      <c r="AN65" s="85">
        <v>4.2</v>
      </c>
      <c r="AO65" s="111">
        <v>1133</v>
      </c>
      <c r="AP65" s="106">
        <v>1.163125527057332</v>
      </c>
      <c r="AQ65" s="94">
        <v>-16.820679310313338</v>
      </c>
      <c r="AR65" s="94"/>
      <c r="AS65" s="73" t="s">
        <v>125</v>
      </c>
    </row>
    <row r="66" spans="3:45" ht="21" customHeight="1" hidden="1">
      <c r="C66" s="73" t="s">
        <v>126</v>
      </c>
      <c r="D66" s="250"/>
      <c r="E66" s="252"/>
      <c r="F66" s="252"/>
      <c r="G66" s="252"/>
      <c r="H66" s="252"/>
      <c r="I66" s="252"/>
      <c r="J66" s="252"/>
      <c r="K66" s="252"/>
      <c r="L66" s="252"/>
      <c r="M66" s="252"/>
      <c r="N66" s="252"/>
      <c r="O66" s="252"/>
      <c r="P66" s="252"/>
      <c r="Q66" s="252"/>
      <c r="R66" s="157">
        <v>83.3</v>
      </c>
      <c r="S66" s="158">
        <v>100</v>
      </c>
      <c r="T66" s="85">
        <v>-0.1</v>
      </c>
      <c r="U66" s="168">
        <v>0.2</v>
      </c>
      <c r="V66" s="253">
        <v>0.1</v>
      </c>
      <c r="W66" s="254">
        <v>0.2</v>
      </c>
      <c r="X66" s="255">
        <v>5.147599138005859</v>
      </c>
      <c r="Y66" s="256">
        <v>0.6</v>
      </c>
      <c r="Z66" s="87">
        <v>0.7</v>
      </c>
      <c r="AA66" s="73" t="s">
        <v>127</v>
      </c>
      <c r="AB66" s="93" t="s">
        <v>82</v>
      </c>
      <c r="AC66" s="94">
        <v>50.8</v>
      </c>
      <c r="AD66" s="87">
        <v>5.1</v>
      </c>
      <c r="AE66" s="121">
        <v>5.3</v>
      </c>
      <c r="AF66" s="88">
        <v>4.8</v>
      </c>
      <c r="AG66" s="119">
        <v>9.2</v>
      </c>
      <c r="AH66" s="121">
        <v>10.6</v>
      </c>
      <c r="AI66" s="90">
        <v>7.7</v>
      </c>
      <c r="AJ66" s="100">
        <v>338</v>
      </c>
      <c r="AK66" s="257">
        <v>5320</v>
      </c>
      <c r="AL66" s="102">
        <v>0.7</v>
      </c>
      <c r="AM66" s="103">
        <v>-0.5</v>
      </c>
      <c r="AN66" s="85">
        <v>4.1</v>
      </c>
      <c r="AO66" s="111">
        <v>1173</v>
      </c>
      <c r="AP66" s="106">
        <v>0.9703863199667779</v>
      </c>
      <c r="AQ66" s="94">
        <v>-13.697828520276616</v>
      </c>
      <c r="AR66" s="94"/>
      <c r="AS66" s="73" t="s">
        <v>127</v>
      </c>
    </row>
    <row r="67" spans="3:45" ht="21" customHeight="1" hidden="1">
      <c r="C67" s="73" t="s">
        <v>128</v>
      </c>
      <c r="D67" s="250"/>
      <c r="E67" s="252"/>
      <c r="F67" s="252"/>
      <c r="G67" s="252"/>
      <c r="H67" s="252"/>
      <c r="I67" s="252"/>
      <c r="J67" s="252"/>
      <c r="K67" s="252"/>
      <c r="L67" s="252"/>
      <c r="M67" s="252"/>
      <c r="N67" s="252"/>
      <c r="O67" s="252"/>
      <c r="P67" s="252"/>
      <c r="Q67" s="252"/>
      <c r="R67" s="157">
        <v>66.7</v>
      </c>
      <c r="S67" s="158">
        <v>81.8</v>
      </c>
      <c r="T67" s="85">
        <v>0.3</v>
      </c>
      <c r="U67" s="168">
        <v>-3.2</v>
      </c>
      <c r="V67" s="253">
        <v>-4.5</v>
      </c>
      <c r="W67" s="254">
        <v>-4.2</v>
      </c>
      <c r="X67" s="255">
        <v>-2.5329931332364595</v>
      </c>
      <c r="Y67" s="256">
        <v>-5.7</v>
      </c>
      <c r="Z67" s="87">
        <v>-9</v>
      </c>
      <c r="AA67" s="73" t="s">
        <v>129</v>
      </c>
      <c r="AB67" s="93" t="s">
        <v>82</v>
      </c>
      <c r="AC67" s="94">
        <v>48.3</v>
      </c>
      <c r="AD67" s="87">
        <v>5.1</v>
      </c>
      <c r="AE67" s="121">
        <v>5.3</v>
      </c>
      <c r="AF67" s="88">
        <v>4.9</v>
      </c>
      <c r="AG67" s="119">
        <v>8.7</v>
      </c>
      <c r="AH67" s="121">
        <v>10.3</v>
      </c>
      <c r="AI67" s="90">
        <v>7</v>
      </c>
      <c r="AJ67" s="100">
        <v>340</v>
      </c>
      <c r="AK67" s="257">
        <v>5346</v>
      </c>
      <c r="AL67" s="102">
        <v>0.73</v>
      </c>
      <c r="AM67" s="103">
        <v>-0.7</v>
      </c>
      <c r="AN67" s="85">
        <v>3.9</v>
      </c>
      <c r="AO67" s="111">
        <v>1144</v>
      </c>
      <c r="AP67" s="106">
        <v>-0.26858834022540634</v>
      </c>
      <c r="AQ67" s="94">
        <v>-15.15994522107313</v>
      </c>
      <c r="AR67" s="94"/>
      <c r="AS67" s="73" t="s">
        <v>129</v>
      </c>
    </row>
    <row r="68" spans="3:45" ht="21" customHeight="1" hidden="1">
      <c r="C68" s="259" t="s">
        <v>130</v>
      </c>
      <c r="D68" s="250"/>
      <c r="E68" s="252"/>
      <c r="F68" s="252"/>
      <c r="G68" s="252"/>
      <c r="H68" s="252"/>
      <c r="I68" s="252"/>
      <c r="J68" s="252"/>
      <c r="K68" s="252"/>
      <c r="L68" s="252"/>
      <c r="M68" s="252"/>
      <c r="N68" s="252"/>
      <c r="O68" s="252"/>
      <c r="P68" s="252"/>
      <c r="Q68" s="252"/>
      <c r="R68" s="260">
        <v>66.7</v>
      </c>
      <c r="S68" s="261">
        <v>90.9</v>
      </c>
      <c r="T68" s="262">
        <v>0.5</v>
      </c>
      <c r="U68" s="263">
        <v>-0.6</v>
      </c>
      <c r="V68" s="264">
        <v>-3.2</v>
      </c>
      <c r="W68" s="265">
        <v>-3</v>
      </c>
      <c r="X68" s="266">
        <v>-0.9951285160202019</v>
      </c>
      <c r="Y68" s="267">
        <v>-4.1</v>
      </c>
      <c r="Z68" s="268">
        <v>-1.9</v>
      </c>
      <c r="AA68" s="73" t="s">
        <v>130</v>
      </c>
      <c r="AB68" s="269" t="s">
        <v>82</v>
      </c>
      <c r="AC68" s="270">
        <v>49.1</v>
      </c>
      <c r="AD68" s="268">
        <v>4.9</v>
      </c>
      <c r="AE68" s="271">
        <v>5.1</v>
      </c>
      <c r="AF68" s="272">
        <v>4.7</v>
      </c>
      <c r="AG68" s="273">
        <v>8.1</v>
      </c>
      <c r="AH68" s="271">
        <v>10</v>
      </c>
      <c r="AI68" s="274">
        <v>6.3</v>
      </c>
      <c r="AJ68" s="275">
        <v>327</v>
      </c>
      <c r="AK68" s="276">
        <v>5373</v>
      </c>
      <c r="AL68" s="277">
        <v>0.75</v>
      </c>
      <c r="AM68" s="278">
        <v>-1.8</v>
      </c>
      <c r="AN68" s="262">
        <v>4.9</v>
      </c>
      <c r="AO68" s="279">
        <v>1210</v>
      </c>
      <c r="AP68" s="280">
        <v>9.37472880326304</v>
      </c>
      <c r="AQ68" s="270">
        <v>-14.517307662576599</v>
      </c>
      <c r="AR68" s="94"/>
      <c r="AS68" s="73" t="s">
        <v>130</v>
      </c>
    </row>
    <row r="69" spans="3:45" ht="21" customHeight="1" hidden="1">
      <c r="C69" s="281" t="s">
        <v>131</v>
      </c>
      <c r="D69" s="250"/>
      <c r="E69" s="252"/>
      <c r="F69" s="252"/>
      <c r="G69" s="252"/>
      <c r="H69" s="252"/>
      <c r="I69" s="252"/>
      <c r="J69" s="252"/>
      <c r="K69" s="252"/>
      <c r="L69" s="252"/>
      <c r="M69" s="252"/>
      <c r="N69" s="252"/>
      <c r="O69" s="252"/>
      <c r="P69" s="252"/>
      <c r="Q69" s="252"/>
      <c r="R69" s="282">
        <v>58.3</v>
      </c>
      <c r="S69" s="283">
        <v>90.9</v>
      </c>
      <c r="T69" s="284">
        <v>-0.6</v>
      </c>
      <c r="U69" s="285">
        <v>0.9</v>
      </c>
      <c r="V69" s="286">
        <v>0</v>
      </c>
      <c r="W69" s="287">
        <v>-0.2</v>
      </c>
      <c r="X69" s="288">
        <v>1.2</v>
      </c>
      <c r="Y69" s="289">
        <v>-1.8</v>
      </c>
      <c r="Z69" s="290">
        <v>4.3</v>
      </c>
      <c r="AA69" s="161" t="s">
        <v>131</v>
      </c>
      <c r="AB69" s="291" t="s">
        <v>82</v>
      </c>
      <c r="AC69" s="292">
        <v>48.6</v>
      </c>
      <c r="AD69" s="290">
        <v>4.9</v>
      </c>
      <c r="AE69" s="293">
        <v>5.2</v>
      </c>
      <c r="AF69" s="294">
        <v>4.6</v>
      </c>
      <c r="AG69" s="295">
        <v>9.5</v>
      </c>
      <c r="AH69" s="293">
        <v>10.5</v>
      </c>
      <c r="AI69" s="296">
        <v>8.6</v>
      </c>
      <c r="AJ69" s="297">
        <v>326</v>
      </c>
      <c r="AK69" s="298">
        <v>5353</v>
      </c>
      <c r="AL69" s="299">
        <v>0.76</v>
      </c>
      <c r="AM69" s="300">
        <v>-1.7</v>
      </c>
      <c r="AN69" s="284">
        <v>5.3</v>
      </c>
      <c r="AO69" s="301">
        <v>1221</v>
      </c>
      <c r="AP69" s="302">
        <v>7.281623776730697</v>
      </c>
      <c r="AQ69" s="292">
        <v>-13.098591243144782</v>
      </c>
      <c r="AR69" s="292"/>
      <c r="AS69" s="281" t="s">
        <v>131</v>
      </c>
    </row>
    <row r="70" spans="3:45" ht="21" customHeight="1" hidden="1">
      <c r="C70" s="73" t="s">
        <v>132</v>
      </c>
      <c r="D70" s="250"/>
      <c r="E70" s="252"/>
      <c r="F70" s="252"/>
      <c r="G70" s="252"/>
      <c r="H70" s="252"/>
      <c r="I70" s="252"/>
      <c r="J70" s="252"/>
      <c r="K70" s="252"/>
      <c r="L70" s="252"/>
      <c r="M70" s="252"/>
      <c r="N70" s="252"/>
      <c r="O70" s="252"/>
      <c r="P70" s="252"/>
      <c r="Q70" s="252"/>
      <c r="R70" s="157">
        <v>83.3</v>
      </c>
      <c r="S70" s="158">
        <v>72.7</v>
      </c>
      <c r="T70" s="85">
        <v>2.8</v>
      </c>
      <c r="U70" s="168">
        <v>1.8</v>
      </c>
      <c r="V70" s="253">
        <v>2.7</v>
      </c>
      <c r="W70" s="254">
        <v>2.3</v>
      </c>
      <c r="X70" s="255">
        <v>4.4</v>
      </c>
      <c r="Y70" s="256">
        <v>1.2</v>
      </c>
      <c r="Z70" s="87">
        <v>0</v>
      </c>
      <c r="AA70" s="73" t="s">
        <v>133</v>
      </c>
      <c r="AB70" s="93" t="s">
        <v>115</v>
      </c>
      <c r="AC70" s="94">
        <v>50.1</v>
      </c>
      <c r="AD70" s="87">
        <v>4.9</v>
      </c>
      <c r="AE70" s="121">
        <v>5.2</v>
      </c>
      <c r="AF70" s="88">
        <v>4.6</v>
      </c>
      <c r="AG70" s="119">
        <v>10</v>
      </c>
      <c r="AH70" s="121">
        <v>12</v>
      </c>
      <c r="AI70" s="90">
        <v>8</v>
      </c>
      <c r="AJ70" s="100">
        <v>330</v>
      </c>
      <c r="AK70" s="101">
        <v>5351</v>
      </c>
      <c r="AL70" s="102">
        <v>0.76</v>
      </c>
      <c r="AM70" s="103">
        <v>-0.4</v>
      </c>
      <c r="AN70" s="85">
        <v>4.1</v>
      </c>
      <c r="AO70" s="111">
        <v>1169</v>
      </c>
      <c r="AP70" s="106">
        <v>1.8597345291909875</v>
      </c>
      <c r="AQ70" s="94">
        <v>-13.381460074761478</v>
      </c>
      <c r="AR70" s="94"/>
      <c r="AS70" s="73" t="s">
        <v>133</v>
      </c>
    </row>
    <row r="71" spans="3:45" ht="21" customHeight="1" hidden="1">
      <c r="C71" s="73" t="s">
        <v>134</v>
      </c>
      <c r="D71" s="250"/>
      <c r="E71" s="252"/>
      <c r="F71" s="252"/>
      <c r="G71" s="252"/>
      <c r="H71" s="252"/>
      <c r="I71" s="252"/>
      <c r="J71" s="252"/>
      <c r="K71" s="252"/>
      <c r="L71" s="252"/>
      <c r="M71" s="252"/>
      <c r="N71" s="252"/>
      <c r="O71" s="252"/>
      <c r="P71" s="252"/>
      <c r="Q71" s="252"/>
      <c r="R71" s="157">
        <v>66.7</v>
      </c>
      <c r="S71" s="158">
        <v>59.1</v>
      </c>
      <c r="T71" s="85">
        <v>-3.7</v>
      </c>
      <c r="U71" s="168">
        <v>-1.7</v>
      </c>
      <c r="V71" s="253">
        <v>-4.6</v>
      </c>
      <c r="W71" s="254">
        <v>-4.7</v>
      </c>
      <c r="X71" s="255">
        <v>-1.6</v>
      </c>
      <c r="Y71" s="256">
        <v>-4.2</v>
      </c>
      <c r="Z71" s="87">
        <v>1.8</v>
      </c>
      <c r="AA71" s="73" t="s">
        <v>112</v>
      </c>
      <c r="AB71" s="93" t="s">
        <v>115</v>
      </c>
      <c r="AC71" s="94">
        <v>53.7</v>
      </c>
      <c r="AD71" s="87">
        <v>4.7</v>
      </c>
      <c r="AE71" s="121">
        <v>5</v>
      </c>
      <c r="AF71" s="88">
        <v>4.4</v>
      </c>
      <c r="AG71" s="119">
        <v>11.8</v>
      </c>
      <c r="AH71" s="121">
        <v>13</v>
      </c>
      <c r="AI71" s="90">
        <v>10.5</v>
      </c>
      <c r="AJ71" s="100">
        <v>317</v>
      </c>
      <c r="AK71" s="101">
        <v>5355</v>
      </c>
      <c r="AL71" s="102">
        <v>0.76</v>
      </c>
      <c r="AM71" s="103">
        <v>-2.9</v>
      </c>
      <c r="AN71" s="85">
        <v>3.9</v>
      </c>
      <c r="AO71" s="111">
        <v>1197</v>
      </c>
      <c r="AP71" s="106">
        <v>6.859342245437986</v>
      </c>
      <c r="AQ71" s="94">
        <v>-15.182517501545107</v>
      </c>
      <c r="AR71" s="94"/>
      <c r="AS71" s="73" t="s">
        <v>112</v>
      </c>
    </row>
    <row r="72" spans="3:45" ht="21" customHeight="1" hidden="1">
      <c r="C72" s="73" t="s">
        <v>135</v>
      </c>
      <c r="D72" s="250"/>
      <c r="E72" s="252"/>
      <c r="F72" s="252"/>
      <c r="G72" s="252"/>
      <c r="H72" s="252"/>
      <c r="I72" s="252"/>
      <c r="J72" s="252"/>
      <c r="K72" s="252"/>
      <c r="L72" s="252"/>
      <c r="M72" s="252"/>
      <c r="N72" s="252"/>
      <c r="O72" s="252"/>
      <c r="P72" s="252"/>
      <c r="Q72" s="252"/>
      <c r="R72" s="157">
        <v>66.7</v>
      </c>
      <c r="S72" s="158">
        <v>54.5</v>
      </c>
      <c r="T72" s="85">
        <v>3.5</v>
      </c>
      <c r="U72" s="168">
        <v>-1</v>
      </c>
      <c r="V72" s="253">
        <v>-0.9</v>
      </c>
      <c r="W72" s="254">
        <v>-1</v>
      </c>
      <c r="X72" s="255">
        <v>-1.9</v>
      </c>
      <c r="Y72" s="256">
        <v>-4.4</v>
      </c>
      <c r="Z72" s="87">
        <v>-0.4</v>
      </c>
      <c r="AA72" s="73" t="s">
        <v>114</v>
      </c>
      <c r="AB72" s="93">
        <v>45.4</v>
      </c>
      <c r="AC72" s="94">
        <v>55.7</v>
      </c>
      <c r="AD72" s="87">
        <v>4.8</v>
      </c>
      <c r="AE72" s="121">
        <v>4.9</v>
      </c>
      <c r="AF72" s="88">
        <v>4.5</v>
      </c>
      <c r="AG72" s="119">
        <v>10.8</v>
      </c>
      <c r="AH72" s="121">
        <v>11.6</v>
      </c>
      <c r="AI72" s="90">
        <v>9.6</v>
      </c>
      <c r="AJ72" s="100">
        <v>319</v>
      </c>
      <c r="AK72" s="101">
        <v>5372</v>
      </c>
      <c r="AL72" s="102">
        <v>0.78</v>
      </c>
      <c r="AM72" s="103">
        <v>0.1</v>
      </c>
      <c r="AN72" s="85">
        <v>3.9</v>
      </c>
      <c r="AO72" s="111">
        <v>1131</v>
      </c>
      <c r="AP72" s="106">
        <v>-4.086720651003233</v>
      </c>
      <c r="AQ72" s="94">
        <v>-16.033955211666722</v>
      </c>
      <c r="AR72" s="94"/>
      <c r="AS72" s="73" t="s">
        <v>114</v>
      </c>
    </row>
    <row r="73" spans="3:45" ht="21" customHeight="1" hidden="1">
      <c r="C73" s="73" t="s">
        <v>136</v>
      </c>
      <c r="D73" s="250"/>
      <c r="E73" s="252"/>
      <c r="F73" s="252"/>
      <c r="G73" s="252"/>
      <c r="H73" s="252"/>
      <c r="I73" s="252"/>
      <c r="J73" s="252"/>
      <c r="K73" s="252"/>
      <c r="L73" s="252"/>
      <c r="M73" s="252"/>
      <c r="N73" s="252"/>
      <c r="O73" s="252"/>
      <c r="P73" s="252"/>
      <c r="Q73" s="252"/>
      <c r="R73" s="157">
        <v>83.3</v>
      </c>
      <c r="S73" s="158">
        <v>81.8</v>
      </c>
      <c r="T73" s="85">
        <v>-0.4</v>
      </c>
      <c r="U73" s="168">
        <v>-2.2</v>
      </c>
      <c r="V73" s="253">
        <v>-2.3</v>
      </c>
      <c r="W73" s="254">
        <v>-2.4</v>
      </c>
      <c r="X73" s="255">
        <v>-1.1</v>
      </c>
      <c r="Y73" s="256">
        <v>-3.6</v>
      </c>
      <c r="Z73" s="87">
        <v>-6.4</v>
      </c>
      <c r="AA73" s="73" t="s">
        <v>117</v>
      </c>
      <c r="AB73" s="93">
        <v>48.3</v>
      </c>
      <c r="AC73" s="94">
        <v>52.8</v>
      </c>
      <c r="AD73" s="87">
        <v>4.6</v>
      </c>
      <c r="AE73" s="121">
        <v>4.8</v>
      </c>
      <c r="AF73" s="88">
        <v>4.4</v>
      </c>
      <c r="AG73" s="119">
        <v>9.9</v>
      </c>
      <c r="AH73" s="121">
        <v>11.2</v>
      </c>
      <c r="AI73" s="90">
        <v>8.6</v>
      </c>
      <c r="AJ73" s="100">
        <v>309</v>
      </c>
      <c r="AK73" s="101">
        <v>5368</v>
      </c>
      <c r="AL73" s="102">
        <v>0.8</v>
      </c>
      <c r="AM73" s="103">
        <v>-0.5</v>
      </c>
      <c r="AN73" s="85">
        <v>3.1</v>
      </c>
      <c r="AO73" s="111">
        <v>1171</v>
      </c>
      <c r="AP73" s="106">
        <v>0.9380422578340273</v>
      </c>
      <c r="AQ73" s="94">
        <v>-19.298416221834643</v>
      </c>
      <c r="AR73" s="94"/>
      <c r="AS73" s="73" t="s">
        <v>117</v>
      </c>
    </row>
    <row r="74" spans="3:45" ht="21" customHeight="1" hidden="1">
      <c r="C74" s="73" t="s">
        <v>119</v>
      </c>
      <c r="D74" s="250"/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252"/>
      <c r="P74" s="252"/>
      <c r="Q74" s="252"/>
      <c r="R74" s="157">
        <v>66.7</v>
      </c>
      <c r="S74" s="158">
        <v>90.9</v>
      </c>
      <c r="T74" s="85">
        <v>-2.5</v>
      </c>
      <c r="U74" s="168">
        <v>-2.5</v>
      </c>
      <c r="V74" s="253">
        <v>-6.1</v>
      </c>
      <c r="W74" s="254">
        <v>-5.7</v>
      </c>
      <c r="X74" s="255">
        <v>-2.1</v>
      </c>
      <c r="Y74" s="256">
        <v>-4.1</v>
      </c>
      <c r="Z74" s="87">
        <v>-2.8</v>
      </c>
      <c r="AA74" s="73" t="s">
        <v>119</v>
      </c>
      <c r="AB74" s="93">
        <v>44.9</v>
      </c>
      <c r="AC74" s="94">
        <v>51.4</v>
      </c>
      <c r="AD74" s="87">
        <v>4.7</v>
      </c>
      <c r="AE74" s="121">
        <v>4.9</v>
      </c>
      <c r="AF74" s="88">
        <v>4.4</v>
      </c>
      <c r="AG74" s="119">
        <v>9.2</v>
      </c>
      <c r="AH74" s="121">
        <v>11.5</v>
      </c>
      <c r="AI74" s="90">
        <v>7.1</v>
      </c>
      <c r="AJ74" s="100">
        <v>311</v>
      </c>
      <c r="AK74" s="101">
        <v>5341</v>
      </c>
      <c r="AL74" s="102">
        <v>0.82</v>
      </c>
      <c r="AM74" s="103">
        <v>-2</v>
      </c>
      <c r="AN74" s="85">
        <v>4.1</v>
      </c>
      <c r="AO74" s="111">
        <v>1191</v>
      </c>
      <c r="AP74" s="106">
        <v>-7.385233009793097</v>
      </c>
      <c r="AQ74" s="94">
        <v>-19.364590493311482</v>
      </c>
      <c r="AR74" s="94"/>
      <c r="AS74" s="73" t="s">
        <v>119</v>
      </c>
    </row>
    <row r="75" spans="3:45" ht="21" customHeight="1" hidden="1">
      <c r="C75" s="73" t="s">
        <v>137</v>
      </c>
      <c r="D75" s="250"/>
      <c r="E75" s="252"/>
      <c r="F75" s="252"/>
      <c r="G75" s="252"/>
      <c r="H75" s="252"/>
      <c r="I75" s="252"/>
      <c r="J75" s="252"/>
      <c r="K75" s="252"/>
      <c r="L75" s="252"/>
      <c r="M75" s="252"/>
      <c r="N75" s="252"/>
      <c r="O75" s="252"/>
      <c r="P75" s="252"/>
      <c r="Q75" s="252"/>
      <c r="R75" s="157">
        <v>75</v>
      </c>
      <c r="S75" s="158">
        <v>95.5</v>
      </c>
      <c r="T75" s="85">
        <v>0.3</v>
      </c>
      <c r="U75" s="168">
        <v>1</v>
      </c>
      <c r="V75" s="253">
        <v>-1.8</v>
      </c>
      <c r="W75" s="254">
        <v>-1.3</v>
      </c>
      <c r="X75" s="255">
        <v>-0.2</v>
      </c>
      <c r="Y75" s="256">
        <v>-1.9</v>
      </c>
      <c r="Z75" s="87">
        <v>1.2</v>
      </c>
      <c r="AA75" s="73" t="s">
        <v>121</v>
      </c>
      <c r="AB75" s="93">
        <v>48.7</v>
      </c>
      <c r="AC75" s="94">
        <v>54.3</v>
      </c>
      <c r="AD75" s="87">
        <v>4.8</v>
      </c>
      <c r="AE75" s="121">
        <v>5.1</v>
      </c>
      <c r="AF75" s="88">
        <v>4.4</v>
      </c>
      <c r="AG75" s="119">
        <v>9.4</v>
      </c>
      <c r="AH75" s="121">
        <v>11</v>
      </c>
      <c r="AI75" s="90">
        <v>7.7</v>
      </c>
      <c r="AJ75" s="100">
        <v>322</v>
      </c>
      <c r="AK75" s="101">
        <v>5352</v>
      </c>
      <c r="AL75" s="102">
        <v>0.83</v>
      </c>
      <c r="AM75" s="103">
        <v>-0.6</v>
      </c>
      <c r="AN75" s="85">
        <v>5.2</v>
      </c>
      <c r="AO75" s="111">
        <v>1233</v>
      </c>
      <c r="AP75" s="106">
        <v>7.844567353471504</v>
      </c>
      <c r="AQ75" s="94">
        <v>-17.82222043129073</v>
      </c>
      <c r="AR75" s="94"/>
      <c r="AS75" s="73" t="s">
        <v>121</v>
      </c>
    </row>
    <row r="76" spans="3:45" ht="21" customHeight="1" hidden="1">
      <c r="C76" s="73" t="s">
        <v>138</v>
      </c>
      <c r="D76" s="250"/>
      <c r="E76" s="252"/>
      <c r="F76" s="252"/>
      <c r="G76" s="252"/>
      <c r="H76" s="252"/>
      <c r="I76" s="252"/>
      <c r="J76" s="252"/>
      <c r="K76" s="252"/>
      <c r="L76" s="252"/>
      <c r="M76" s="252"/>
      <c r="N76" s="252"/>
      <c r="O76" s="252"/>
      <c r="P76" s="252"/>
      <c r="Q76" s="252"/>
      <c r="R76" s="157">
        <v>62.5</v>
      </c>
      <c r="S76" s="158">
        <v>81.8</v>
      </c>
      <c r="T76" s="85">
        <v>0.3</v>
      </c>
      <c r="U76" s="168">
        <v>-1.6</v>
      </c>
      <c r="V76" s="253">
        <v>-4.8</v>
      </c>
      <c r="W76" s="254">
        <v>-5.1</v>
      </c>
      <c r="X76" s="255">
        <v>-2.7</v>
      </c>
      <c r="Y76" s="256">
        <v>-4.6</v>
      </c>
      <c r="Z76" s="87">
        <v>4.3</v>
      </c>
      <c r="AA76" s="73" t="s">
        <v>123</v>
      </c>
      <c r="AB76" s="93">
        <v>49.2</v>
      </c>
      <c r="AC76" s="94">
        <v>50.7</v>
      </c>
      <c r="AD76" s="87">
        <v>4.8</v>
      </c>
      <c r="AE76" s="121">
        <v>4.9</v>
      </c>
      <c r="AF76" s="88">
        <v>4.6</v>
      </c>
      <c r="AG76" s="119">
        <v>9.6</v>
      </c>
      <c r="AH76" s="121">
        <v>10.9</v>
      </c>
      <c r="AI76" s="90">
        <v>8.3</v>
      </c>
      <c r="AJ76" s="100">
        <v>319</v>
      </c>
      <c r="AK76" s="101">
        <v>5369</v>
      </c>
      <c r="AL76" s="102">
        <v>0.84</v>
      </c>
      <c r="AM76" s="103">
        <v>0</v>
      </c>
      <c r="AN76" s="85">
        <v>4.2</v>
      </c>
      <c r="AO76" s="111">
        <v>1185</v>
      </c>
      <c r="AP76" s="106">
        <v>10.458195355279969</v>
      </c>
      <c r="AQ76" s="94">
        <v>-17.13957394148325</v>
      </c>
      <c r="AR76" s="94"/>
      <c r="AS76" s="73" t="s">
        <v>123</v>
      </c>
    </row>
    <row r="77" spans="3:45" ht="21" customHeight="1" hidden="1">
      <c r="C77" s="73" t="s">
        <v>139</v>
      </c>
      <c r="D77" s="250"/>
      <c r="E77" s="252"/>
      <c r="F77" s="252"/>
      <c r="G77" s="252"/>
      <c r="H77" s="252"/>
      <c r="I77" s="252"/>
      <c r="J77" s="252"/>
      <c r="K77" s="252"/>
      <c r="L77" s="252"/>
      <c r="M77" s="252"/>
      <c r="N77" s="252"/>
      <c r="O77" s="252"/>
      <c r="P77" s="252"/>
      <c r="Q77" s="252"/>
      <c r="R77" s="157">
        <v>41.7</v>
      </c>
      <c r="S77" s="158">
        <v>36.4</v>
      </c>
      <c r="T77" s="85">
        <v>-1.6</v>
      </c>
      <c r="U77" s="168">
        <v>-0.3</v>
      </c>
      <c r="V77" s="253">
        <v>-4.5</v>
      </c>
      <c r="W77" s="254">
        <v>-4.4</v>
      </c>
      <c r="X77" s="255">
        <v>-1.4</v>
      </c>
      <c r="Y77" s="256">
        <v>-3.7</v>
      </c>
      <c r="Z77" s="87">
        <v>2.2</v>
      </c>
      <c r="AA77" s="73" t="s">
        <v>125</v>
      </c>
      <c r="AB77" s="93">
        <v>46.1</v>
      </c>
      <c r="AC77" s="94">
        <v>47.3</v>
      </c>
      <c r="AD77" s="87">
        <v>4.7</v>
      </c>
      <c r="AE77" s="121">
        <v>4.9</v>
      </c>
      <c r="AF77" s="88">
        <v>4.3</v>
      </c>
      <c r="AG77" s="119">
        <v>9.4</v>
      </c>
      <c r="AH77" s="121">
        <v>11.2</v>
      </c>
      <c r="AI77" s="90">
        <v>7.5</v>
      </c>
      <c r="AJ77" s="100">
        <v>308</v>
      </c>
      <c r="AK77" s="101">
        <v>5342</v>
      </c>
      <c r="AL77" s="102">
        <v>0.86</v>
      </c>
      <c r="AM77" s="103">
        <v>-0.6</v>
      </c>
      <c r="AN77" s="85">
        <v>2.1</v>
      </c>
      <c r="AO77" s="111">
        <v>1250</v>
      </c>
      <c r="AP77" s="106">
        <v>10.076345190049722</v>
      </c>
      <c r="AQ77" s="94">
        <v>-14.233848171288201</v>
      </c>
      <c r="AR77" s="94"/>
      <c r="AS77" s="73" t="s">
        <v>125</v>
      </c>
    </row>
    <row r="78" spans="3:45" ht="21" customHeight="1" hidden="1">
      <c r="C78" s="73" t="s">
        <v>140</v>
      </c>
      <c r="D78" s="250"/>
      <c r="E78" s="252"/>
      <c r="F78" s="252"/>
      <c r="G78" s="252"/>
      <c r="H78" s="252"/>
      <c r="I78" s="252"/>
      <c r="J78" s="252"/>
      <c r="K78" s="252"/>
      <c r="L78" s="252"/>
      <c r="M78" s="252"/>
      <c r="N78" s="252"/>
      <c r="O78" s="252"/>
      <c r="P78" s="252"/>
      <c r="Q78" s="252"/>
      <c r="R78" s="157">
        <v>33.3</v>
      </c>
      <c r="S78" s="158">
        <v>9.1</v>
      </c>
      <c r="T78" s="85">
        <v>-0.8</v>
      </c>
      <c r="U78" s="168">
        <v>-0.9</v>
      </c>
      <c r="V78" s="253">
        <v>-3.7</v>
      </c>
      <c r="W78" s="254">
        <v>-3.5</v>
      </c>
      <c r="X78" s="255">
        <v>-1.9</v>
      </c>
      <c r="Y78" s="256">
        <v>-4.1</v>
      </c>
      <c r="Z78" s="87">
        <v>-5.3</v>
      </c>
      <c r="AA78" s="73" t="s">
        <v>141</v>
      </c>
      <c r="AB78" s="93">
        <v>47.7</v>
      </c>
      <c r="AC78" s="94">
        <v>46.4</v>
      </c>
      <c r="AD78" s="87">
        <v>4.6</v>
      </c>
      <c r="AE78" s="121">
        <v>4.8</v>
      </c>
      <c r="AF78" s="88">
        <v>4.4</v>
      </c>
      <c r="AG78" s="119">
        <v>8.8</v>
      </c>
      <c r="AH78" s="121">
        <v>9.6</v>
      </c>
      <c r="AI78" s="90">
        <v>8</v>
      </c>
      <c r="AJ78" s="100">
        <v>305</v>
      </c>
      <c r="AK78" s="101">
        <v>5349</v>
      </c>
      <c r="AL78" s="102">
        <v>0.89</v>
      </c>
      <c r="AM78" s="103">
        <v>-0.6</v>
      </c>
      <c r="AN78" s="85">
        <v>1</v>
      </c>
      <c r="AO78" s="111">
        <v>1178</v>
      </c>
      <c r="AP78" s="106">
        <v>1.5042267528592816</v>
      </c>
      <c r="AQ78" s="94">
        <v>-14.29514429573561</v>
      </c>
      <c r="AR78" s="94"/>
      <c r="AS78" s="73" t="s">
        <v>141</v>
      </c>
    </row>
    <row r="79" spans="3:45" ht="24" customHeight="1" hidden="1">
      <c r="C79" s="73" t="s">
        <v>142</v>
      </c>
      <c r="D79" s="250"/>
      <c r="E79" s="252"/>
      <c r="F79" s="252"/>
      <c r="G79" s="252"/>
      <c r="H79" s="252"/>
      <c r="I79" s="252"/>
      <c r="J79" s="252"/>
      <c r="K79" s="252"/>
      <c r="L79" s="252"/>
      <c r="M79" s="252"/>
      <c r="N79" s="252"/>
      <c r="O79" s="252"/>
      <c r="P79" s="252"/>
      <c r="Q79" s="252"/>
      <c r="R79" s="157">
        <v>33.3</v>
      </c>
      <c r="S79" s="158">
        <v>36.4</v>
      </c>
      <c r="T79" s="85">
        <v>1</v>
      </c>
      <c r="U79" s="168">
        <v>0.6</v>
      </c>
      <c r="V79" s="253">
        <v>-5.2</v>
      </c>
      <c r="W79" s="254">
        <v>-5.1</v>
      </c>
      <c r="X79" s="255">
        <v>-2.6</v>
      </c>
      <c r="Y79" s="256">
        <v>-4.8</v>
      </c>
      <c r="Z79" s="87">
        <v>9.7</v>
      </c>
      <c r="AA79" s="73" t="s">
        <v>142</v>
      </c>
      <c r="AB79" s="93">
        <v>48</v>
      </c>
      <c r="AC79" s="94">
        <v>45.3</v>
      </c>
      <c r="AD79" s="87">
        <v>4.5</v>
      </c>
      <c r="AE79" s="121">
        <v>4.7</v>
      </c>
      <c r="AF79" s="88">
        <v>4.2</v>
      </c>
      <c r="AG79" s="119">
        <v>8.2</v>
      </c>
      <c r="AH79" s="121">
        <v>9.2</v>
      </c>
      <c r="AI79" s="90">
        <v>7.2</v>
      </c>
      <c r="AJ79" s="100">
        <v>298</v>
      </c>
      <c r="AK79" s="101">
        <v>5356</v>
      </c>
      <c r="AL79" s="102">
        <v>0.91</v>
      </c>
      <c r="AM79" s="103">
        <v>2</v>
      </c>
      <c r="AN79" s="85">
        <v>2</v>
      </c>
      <c r="AO79" s="111">
        <v>1151</v>
      </c>
      <c r="AP79" s="106">
        <v>0.16463581946970862</v>
      </c>
      <c r="AQ79" s="94">
        <v>-11.180170757673864</v>
      </c>
      <c r="AR79" s="94"/>
      <c r="AS79" s="73" t="s">
        <v>142</v>
      </c>
    </row>
    <row r="80" spans="3:45" ht="24" customHeight="1" hidden="1">
      <c r="C80" s="127" t="s">
        <v>143</v>
      </c>
      <c r="D80" s="303"/>
      <c r="E80" s="304"/>
      <c r="F80" s="304"/>
      <c r="G80" s="304"/>
      <c r="H80" s="304"/>
      <c r="I80" s="304"/>
      <c r="J80" s="304"/>
      <c r="K80" s="304"/>
      <c r="L80" s="304"/>
      <c r="M80" s="304"/>
      <c r="N80" s="304"/>
      <c r="O80" s="304"/>
      <c r="P80" s="304"/>
      <c r="Q80" s="304"/>
      <c r="R80" s="165">
        <v>33.3</v>
      </c>
      <c r="S80" s="166">
        <v>27.3</v>
      </c>
      <c r="T80" s="139">
        <v>-1.2</v>
      </c>
      <c r="U80" s="169">
        <v>-1</v>
      </c>
      <c r="V80" s="305">
        <v>-2.8</v>
      </c>
      <c r="W80" s="306">
        <v>-2.6</v>
      </c>
      <c r="X80" s="307">
        <v>-3.3</v>
      </c>
      <c r="Y80" s="308">
        <v>-5.3</v>
      </c>
      <c r="Z80" s="141">
        <v>5.6</v>
      </c>
      <c r="AA80" s="73" t="s">
        <v>143</v>
      </c>
      <c r="AB80" s="146">
        <v>44</v>
      </c>
      <c r="AC80" s="147">
        <v>44.2</v>
      </c>
      <c r="AD80" s="141">
        <v>4.5</v>
      </c>
      <c r="AE80" s="148">
        <v>4.7</v>
      </c>
      <c r="AF80" s="142">
        <v>4.2</v>
      </c>
      <c r="AG80" s="143">
        <v>7.5</v>
      </c>
      <c r="AH80" s="148">
        <v>8.3</v>
      </c>
      <c r="AI80" s="144">
        <v>6.3</v>
      </c>
      <c r="AJ80" s="150">
        <v>296</v>
      </c>
      <c r="AK80" s="151">
        <v>5356</v>
      </c>
      <c r="AL80" s="152">
        <v>0.91</v>
      </c>
      <c r="AM80" s="140">
        <v>-0.6</v>
      </c>
      <c r="AN80" s="139">
        <v>1.8</v>
      </c>
      <c r="AO80" s="111">
        <v>1184</v>
      </c>
      <c r="AP80" s="106">
        <v>-1.960803760934681</v>
      </c>
      <c r="AQ80" s="147">
        <v>-11.100340051982414</v>
      </c>
      <c r="AR80" s="147"/>
      <c r="AS80" s="127" t="s">
        <v>143</v>
      </c>
    </row>
    <row r="81" spans="3:45" ht="24" customHeight="1" hidden="1">
      <c r="C81" s="73" t="s">
        <v>144</v>
      </c>
      <c r="D81" s="250"/>
      <c r="E81" s="252"/>
      <c r="F81" s="252"/>
      <c r="G81" s="252"/>
      <c r="H81" s="252"/>
      <c r="I81" s="252"/>
      <c r="J81" s="252"/>
      <c r="K81" s="252"/>
      <c r="L81" s="252"/>
      <c r="M81" s="252"/>
      <c r="N81" s="252"/>
      <c r="O81" s="252"/>
      <c r="P81" s="252"/>
      <c r="Q81" s="252"/>
      <c r="R81" s="157">
        <v>54.2</v>
      </c>
      <c r="S81" s="158">
        <v>90.9</v>
      </c>
      <c r="T81" s="85">
        <v>2.6</v>
      </c>
      <c r="U81" s="168">
        <v>2.4</v>
      </c>
      <c r="V81" s="253">
        <v>0.8</v>
      </c>
      <c r="W81" s="254">
        <v>0.9</v>
      </c>
      <c r="X81" s="255">
        <v>-0.5</v>
      </c>
      <c r="Y81" s="256">
        <v>-3</v>
      </c>
      <c r="Z81" s="87">
        <v>-1.2</v>
      </c>
      <c r="AA81" s="73" t="s">
        <v>144</v>
      </c>
      <c r="AB81" s="93">
        <v>47.4</v>
      </c>
      <c r="AC81" s="94">
        <v>45</v>
      </c>
      <c r="AD81" s="87">
        <v>4.5</v>
      </c>
      <c r="AE81" s="121">
        <v>4.8</v>
      </c>
      <c r="AF81" s="88">
        <v>4.1</v>
      </c>
      <c r="AG81" s="119">
        <v>7.9</v>
      </c>
      <c r="AH81" s="121">
        <v>9.9</v>
      </c>
      <c r="AI81" s="90">
        <v>6.2</v>
      </c>
      <c r="AJ81" s="100">
        <v>297</v>
      </c>
      <c r="AK81" s="101">
        <v>5354</v>
      </c>
      <c r="AL81" s="102">
        <v>0.91</v>
      </c>
      <c r="AM81" s="103">
        <v>0.2</v>
      </c>
      <c r="AN81" s="85">
        <v>2.1</v>
      </c>
      <c r="AO81" s="111">
        <v>1289.52</v>
      </c>
      <c r="AP81" s="106">
        <v>6.922531166593473</v>
      </c>
      <c r="AQ81" s="94">
        <v>-13.602714219536821</v>
      </c>
      <c r="AR81" s="94"/>
      <c r="AS81" s="73" t="s">
        <v>144</v>
      </c>
    </row>
    <row r="82" spans="3:45" ht="24" customHeight="1" hidden="1">
      <c r="C82" s="73" t="s">
        <v>145</v>
      </c>
      <c r="D82" s="250"/>
      <c r="E82" s="252"/>
      <c r="F82" s="252"/>
      <c r="G82" s="252"/>
      <c r="H82" s="252"/>
      <c r="I82" s="252"/>
      <c r="J82" s="252"/>
      <c r="K82" s="252"/>
      <c r="L82" s="252"/>
      <c r="M82" s="252"/>
      <c r="N82" s="252"/>
      <c r="O82" s="252"/>
      <c r="P82" s="252"/>
      <c r="Q82" s="252"/>
      <c r="R82" s="157">
        <v>25</v>
      </c>
      <c r="S82" s="158">
        <v>36.4</v>
      </c>
      <c r="T82" s="85">
        <v>-1.3</v>
      </c>
      <c r="U82" s="168">
        <v>-2.7</v>
      </c>
      <c r="V82" s="253">
        <v>-7.3</v>
      </c>
      <c r="W82" s="254">
        <v>-7</v>
      </c>
      <c r="X82" s="255">
        <v>-4.3</v>
      </c>
      <c r="Y82" s="256">
        <v>-7.1</v>
      </c>
      <c r="Z82" s="87">
        <v>-0.4</v>
      </c>
      <c r="AA82" s="73" t="s">
        <v>145</v>
      </c>
      <c r="AB82" s="93">
        <v>47.6</v>
      </c>
      <c r="AC82" s="94">
        <v>45.6</v>
      </c>
      <c r="AD82" s="87">
        <v>4.6</v>
      </c>
      <c r="AE82" s="121">
        <v>4.9</v>
      </c>
      <c r="AF82" s="88">
        <v>4.2</v>
      </c>
      <c r="AG82" s="119">
        <v>9</v>
      </c>
      <c r="AH82" s="121">
        <v>10.8</v>
      </c>
      <c r="AI82" s="90">
        <v>7.2</v>
      </c>
      <c r="AJ82" s="100">
        <v>307</v>
      </c>
      <c r="AK82" s="101">
        <v>5349</v>
      </c>
      <c r="AL82" s="102">
        <v>0.91</v>
      </c>
      <c r="AM82" s="103">
        <v>0.1</v>
      </c>
      <c r="AN82" s="85">
        <v>0</v>
      </c>
      <c r="AO82" s="111">
        <v>1173.672</v>
      </c>
      <c r="AP82" s="106">
        <v>0.39788110653324793</v>
      </c>
      <c r="AQ82" s="94">
        <v>-13.048090958545316</v>
      </c>
      <c r="AR82" s="94"/>
      <c r="AS82" s="73" t="s">
        <v>145</v>
      </c>
    </row>
    <row r="83" spans="3:45" ht="24" customHeight="1" hidden="1">
      <c r="C83" s="73" t="s">
        <v>146</v>
      </c>
      <c r="D83" s="250"/>
      <c r="E83" s="252"/>
      <c r="F83" s="252"/>
      <c r="G83" s="252"/>
      <c r="H83" s="252"/>
      <c r="I83" s="252"/>
      <c r="J83" s="252"/>
      <c r="K83" s="252"/>
      <c r="L83" s="252"/>
      <c r="M83" s="252"/>
      <c r="N83" s="252"/>
      <c r="O83" s="252"/>
      <c r="P83" s="252"/>
      <c r="Q83" s="252"/>
      <c r="R83" s="157">
        <v>41.7</v>
      </c>
      <c r="S83" s="158">
        <v>72.7</v>
      </c>
      <c r="T83" s="85">
        <v>0.4</v>
      </c>
      <c r="U83" s="168">
        <v>0.3</v>
      </c>
      <c r="V83" s="253">
        <v>-3.4</v>
      </c>
      <c r="W83" s="254">
        <v>-2.9</v>
      </c>
      <c r="X83" s="255">
        <v>-3.3</v>
      </c>
      <c r="Y83" s="256">
        <v>-4.2</v>
      </c>
      <c r="Z83" s="87">
        <v>-1.9</v>
      </c>
      <c r="AA83" s="73" t="s">
        <v>146</v>
      </c>
      <c r="AB83" s="93">
        <v>45.2</v>
      </c>
      <c r="AC83" s="94">
        <v>49.5</v>
      </c>
      <c r="AD83" s="87">
        <v>4.5</v>
      </c>
      <c r="AE83" s="121">
        <v>4.7</v>
      </c>
      <c r="AF83" s="88">
        <v>4.3</v>
      </c>
      <c r="AG83" s="119">
        <v>10.3</v>
      </c>
      <c r="AH83" s="121">
        <v>11.6</v>
      </c>
      <c r="AI83" s="90">
        <v>8.7</v>
      </c>
      <c r="AJ83" s="100">
        <v>299</v>
      </c>
      <c r="AK83" s="101">
        <v>5357</v>
      </c>
      <c r="AL83" s="102">
        <v>0.91</v>
      </c>
      <c r="AM83" s="103">
        <v>-0.4</v>
      </c>
      <c r="AN83" s="85">
        <v>-0.9</v>
      </c>
      <c r="AO83" s="111">
        <v>1176.684</v>
      </c>
      <c r="AP83" s="106">
        <v>-2.67567132979579</v>
      </c>
      <c r="AQ83" s="94">
        <v>-5.940037762827458</v>
      </c>
      <c r="AR83" s="94"/>
      <c r="AS83" s="73" t="s">
        <v>146</v>
      </c>
    </row>
    <row r="84" spans="3:45" ht="24" customHeight="1" hidden="1">
      <c r="C84" s="73" t="s">
        <v>147</v>
      </c>
      <c r="D84" s="250"/>
      <c r="E84" s="252"/>
      <c r="F84" s="252"/>
      <c r="G84" s="252"/>
      <c r="H84" s="252"/>
      <c r="I84" s="252"/>
      <c r="J84" s="252"/>
      <c r="K84" s="252"/>
      <c r="L84" s="252"/>
      <c r="M84" s="252"/>
      <c r="N84" s="252"/>
      <c r="O84" s="252"/>
      <c r="P84" s="252"/>
      <c r="Q84" s="252"/>
      <c r="R84" s="157">
        <v>45.8</v>
      </c>
      <c r="S84" s="158">
        <v>63.6</v>
      </c>
      <c r="T84" s="85">
        <v>-0.1</v>
      </c>
      <c r="U84" s="168">
        <v>3.8</v>
      </c>
      <c r="V84" s="253">
        <v>-0.9</v>
      </c>
      <c r="W84" s="254">
        <v>0</v>
      </c>
      <c r="X84" s="255">
        <v>-0.5</v>
      </c>
      <c r="Y84" s="256">
        <v>-2.3</v>
      </c>
      <c r="Z84" s="87">
        <v>9</v>
      </c>
      <c r="AA84" s="73" t="s">
        <v>147</v>
      </c>
      <c r="AB84" s="93">
        <v>47.4</v>
      </c>
      <c r="AC84" s="94">
        <v>49.8</v>
      </c>
      <c r="AD84" s="87">
        <v>4.4</v>
      </c>
      <c r="AE84" s="121">
        <v>4.6</v>
      </c>
      <c r="AF84" s="88">
        <v>4.2</v>
      </c>
      <c r="AG84" s="119">
        <v>10.3</v>
      </c>
      <c r="AH84" s="121">
        <v>11.3</v>
      </c>
      <c r="AI84" s="90">
        <v>9.2</v>
      </c>
      <c r="AJ84" s="100">
        <v>296</v>
      </c>
      <c r="AK84" s="101">
        <v>5389</v>
      </c>
      <c r="AL84" s="102">
        <v>0.93</v>
      </c>
      <c r="AM84" s="103">
        <v>0.6</v>
      </c>
      <c r="AN84" s="85">
        <v>1.8</v>
      </c>
      <c r="AO84" s="111">
        <v>1159.5</v>
      </c>
      <c r="AP84" s="106">
        <v>0.5843332154962724</v>
      </c>
      <c r="AQ84" s="94">
        <v>-8.380284086865856</v>
      </c>
      <c r="AR84" s="94"/>
      <c r="AS84" s="73" t="s">
        <v>147</v>
      </c>
    </row>
    <row r="85" spans="3:45" ht="24" customHeight="1" hidden="1">
      <c r="C85" s="73" t="s">
        <v>148</v>
      </c>
      <c r="D85" s="250"/>
      <c r="E85" s="252"/>
      <c r="F85" s="252"/>
      <c r="G85" s="252"/>
      <c r="H85" s="252"/>
      <c r="I85" s="252"/>
      <c r="J85" s="252"/>
      <c r="K85" s="252"/>
      <c r="L85" s="252"/>
      <c r="M85" s="252"/>
      <c r="N85" s="252"/>
      <c r="O85" s="252"/>
      <c r="P85" s="252"/>
      <c r="Q85" s="252"/>
      <c r="R85" s="157">
        <v>50</v>
      </c>
      <c r="S85" s="158">
        <v>63.6</v>
      </c>
      <c r="T85" s="85">
        <v>0.8</v>
      </c>
      <c r="U85" s="168">
        <v>2.9</v>
      </c>
      <c r="V85" s="253">
        <v>-1.6</v>
      </c>
      <c r="W85" s="254">
        <v>-1.3</v>
      </c>
      <c r="X85" s="255">
        <v>-0.5</v>
      </c>
      <c r="Y85" s="256">
        <v>-3.4</v>
      </c>
      <c r="Z85" s="87">
        <v>7.9</v>
      </c>
      <c r="AA85" s="73" t="s">
        <v>148</v>
      </c>
      <c r="AB85" s="93">
        <v>48.3</v>
      </c>
      <c r="AC85" s="94">
        <v>50.3</v>
      </c>
      <c r="AD85" s="87">
        <v>4.4</v>
      </c>
      <c r="AE85" s="121">
        <v>4.6</v>
      </c>
      <c r="AF85" s="88">
        <v>4.2</v>
      </c>
      <c r="AG85" s="119">
        <v>9.1</v>
      </c>
      <c r="AH85" s="121">
        <v>10.7</v>
      </c>
      <c r="AI85" s="90">
        <v>7.8</v>
      </c>
      <c r="AJ85" s="100">
        <v>299</v>
      </c>
      <c r="AK85" s="101">
        <v>5401</v>
      </c>
      <c r="AL85" s="102">
        <v>0.94</v>
      </c>
      <c r="AM85" s="103">
        <v>0.6</v>
      </c>
      <c r="AN85" s="85">
        <v>1</v>
      </c>
      <c r="AO85" s="111">
        <v>1212.324</v>
      </c>
      <c r="AP85" s="106">
        <v>3.0064011164032394</v>
      </c>
      <c r="AQ85" s="94">
        <v>-3.983877277299655</v>
      </c>
      <c r="AR85" s="94"/>
      <c r="AS85" s="73" t="s">
        <v>148</v>
      </c>
    </row>
    <row r="86" spans="3:45" ht="24" customHeight="1" hidden="1">
      <c r="C86" s="73" t="s">
        <v>119</v>
      </c>
      <c r="D86" s="250"/>
      <c r="E86" s="252"/>
      <c r="F86" s="252"/>
      <c r="G86" s="252"/>
      <c r="H86" s="252"/>
      <c r="I86" s="252"/>
      <c r="J86" s="252"/>
      <c r="K86" s="252"/>
      <c r="L86" s="252"/>
      <c r="M86" s="252"/>
      <c r="N86" s="252"/>
      <c r="O86" s="252"/>
      <c r="P86" s="252"/>
      <c r="Q86" s="252"/>
      <c r="R86" s="157">
        <v>66.7</v>
      </c>
      <c r="S86" s="158">
        <v>100</v>
      </c>
      <c r="T86" s="85">
        <v>1</v>
      </c>
      <c r="U86" s="168">
        <v>3</v>
      </c>
      <c r="V86" s="253">
        <v>0.6</v>
      </c>
      <c r="W86" s="254">
        <v>1.4</v>
      </c>
      <c r="X86" s="309" t="s">
        <v>149</v>
      </c>
      <c r="Y86" s="256">
        <v>-2.2</v>
      </c>
      <c r="Z86" s="87">
        <v>8.3</v>
      </c>
      <c r="AA86" s="73" t="s">
        <v>119</v>
      </c>
      <c r="AB86" s="93">
        <v>46.6</v>
      </c>
      <c r="AC86" s="94">
        <v>50.9</v>
      </c>
      <c r="AD86" s="87">
        <v>4.2</v>
      </c>
      <c r="AE86" s="121">
        <v>4.4</v>
      </c>
      <c r="AF86" s="88">
        <v>4</v>
      </c>
      <c r="AG86" s="119">
        <v>7.8</v>
      </c>
      <c r="AH86" s="121">
        <v>9.4</v>
      </c>
      <c r="AI86" s="90">
        <v>6.5</v>
      </c>
      <c r="AJ86" s="100">
        <v>282</v>
      </c>
      <c r="AK86" s="101">
        <v>5384</v>
      </c>
      <c r="AL86" s="102">
        <v>0.95</v>
      </c>
      <c r="AM86" s="103">
        <v>1.5</v>
      </c>
      <c r="AN86" s="85">
        <v>2.1</v>
      </c>
      <c r="AO86" s="111">
        <v>1223.94</v>
      </c>
      <c r="AP86" s="106">
        <v>2.4413127920286826</v>
      </c>
      <c r="AQ86" s="94">
        <v>-2.683095555413473</v>
      </c>
      <c r="AR86" s="94"/>
      <c r="AS86" s="73" t="s">
        <v>119</v>
      </c>
    </row>
    <row r="87" spans="3:45" ht="24" customHeight="1" hidden="1">
      <c r="C87" s="73" t="s">
        <v>150</v>
      </c>
      <c r="D87" s="250"/>
      <c r="E87" s="252"/>
      <c r="F87" s="252"/>
      <c r="G87" s="252"/>
      <c r="H87" s="252"/>
      <c r="I87" s="252"/>
      <c r="J87" s="252"/>
      <c r="K87" s="252"/>
      <c r="L87" s="252"/>
      <c r="M87" s="252"/>
      <c r="N87" s="252"/>
      <c r="O87" s="252"/>
      <c r="P87" s="252"/>
      <c r="Q87" s="252"/>
      <c r="R87" s="157">
        <v>58.3</v>
      </c>
      <c r="S87" s="158">
        <v>45.5</v>
      </c>
      <c r="T87" s="85">
        <v>-2.3</v>
      </c>
      <c r="U87" s="168">
        <v>0.6</v>
      </c>
      <c r="V87" s="253">
        <v>0.4</v>
      </c>
      <c r="W87" s="254">
        <v>1.1</v>
      </c>
      <c r="X87" s="309" t="s">
        <v>149</v>
      </c>
      <c r="Y87" s="256">
        <v>-2.3</v>
      </c>
      <c r="Z87" s="87">
        <v>-2.1</v>
      </c>
      <c r="AA87" s="73" t="s">
        <v>150</v>
      </c>
      <c r="AB87" s="93">
        <v>48.1</v>
      </c>
      <c r="AC87" s="94">
        <v>50.4</v>
      </c>
      <c r="AD87" s="87">
        <v>4.4</v>
      </c>
      <c r="AE87" s="121">
        <v>4.5</v>
      </c>
      <c r="AF87" s="88">
        <v>4.2</v>
      </c>
      <c r="AG87" s="119">
        <v>8.3</v>
      </c>
      <c r="AH87" s="121">
        <v>9.3</v>
      </c>
      <c r="AI87" s="90">
        <v>7.2</v>
      </c>
      <c r="AJ87" s="100">
        <v>292</v>
      </c>
      <c r="AK87" s="101">
        <v>5384</v>
      </c>
      <c r="AL87" s="102">
        <v>0.96</v>
      </c>
      <c r="AM87" s="103">
        <v>1.3</v>
      </c>
      <c r="AN87" s="85">
        <v>1</v>
      </c>
      <c r="AO87" s="111">
        <v>1309.044</v>
      </c>
      <c r="AP87" s="106">
        <v>8.34194360429072</v>
      </c>
      <c r="AQ87" s="94">
        <v>-1.6155180256808137</v>
      </c>
      <c r="AR87" s="94"/>
      <c r="AS87" s="73" t="s">
        <v>150</v>
      </c>
    </row>
    <row r="88" spans="3:45" ht="24" customHeight="1" hidden="1">
      <c r="C88" s="73" t="s">
        <v>123</v>
      </c>
      <c r="D88" s="250"/>
      <c r="E88" s="252"/>
      <c r="F88" s="252"/>
      <c r="G88" s="252"/>
      <c r="H88" s="252"/>
      <c r="I88" s="252"/>
      <c r="J88" s="252"/>
      <c r="K88" s="252"/>
      <c r="L88" s="252"/>
      <c r="M88" s="252"/>
      <c r="N88" s="252"/>
      <c r="O88" s="252"/>
      <c r="P88" s="252"/>
      <c r="Q88" s="252"/>
      <c r="R88" s="157">
        <v>100</v>
      </c>
      <c r="S88" s="158">
        <v>81.8</v>
      </c>
      <c r="T88" s="85">
        <v>0.8</v>
      </c>
      <c r="U88" s="168">
        <v>1.6</v>
      </c>
      <c r="V88" s="253">
        <v>-1.4</v>
      </c>
      <c r="W88" s="254">
        <v>-0.7</v>
      </c>
      <c r="X88" s="255">
        <v>-0.5</v>
      </c>
      <c r="Y88" s="256">
        <v>-2.9</v>
      </c>
      <c r="Z88" s="87">
        <v>-0.3</v>
      </c>
      <c r="AA88" s="73" t="s">
        <v>123</v>
      </c>
      <c r="AB88" s="93">
        <v>48.4</v>
      </c>
      <c r="AC88" s="94">
        <v>50.5</v>
      </c>
      <c r="AD88" s="87">
        <v>4.3</v>
      </c>
      <c r="AE88" s="121">
        <v>4.4</v>
      </c>
      <c r="AF88" s="88">
        <v>4.2</v>
      </c>
      <c r="AG88" s="119">
        <v>8.5</v>
      </c>
      <c r="AH88" s="121">
        <v>9.4</v>
      </c>
      <c r="AI88" s="90">
        <v>7.5</v>
      </c>
      <c r="AJ88" s="100">
        <v>288</v>
      </c>
      <c r="AK88" s="101">
        <v>5386</v>
      </c>
      <c r="AL88" s="102">
        <v>0.97</v>
      </c>
      <c r="AM88" s="103">
        <v>-1.1</v>
      </c>
      <c r="AN88" s="85">
        <v>1</v>
      </c>
      <c r="AO88" s="111">
        <v>1271.568</v>
      </c>
      <c r="AP88" s="106">
        <v>6.984422455177835</v>
      </c>
      <c r="AQ88" s="94">
        <v>-0.8000182493260581</v>
      </c>
      <c r="AR88" s="94"/>
      <c r="AS88" s="73" t="s">
        <v>123</v>
      </c>
    </row>
    <row r="89" spans="3:45" ht="24" customHeight="1" hidden="1">
      <c r="C89" s="73" t="s">
        <v>125</v>
      </c>
      <c r="D89" s="250"/>
      <c r="E89" s="252"/>
      <c r="F89" s="252"/>
      <c r="G89" s="252"/>
      <c r="H89" s="252"/>
      <c r="I89" s="252"/>
      <c r="J89" s="252"/>
      <c r="K89" s="252"/>
      <c r="L89" s="252"/>
      <c r="M89" s="252"/>
      <c r="N89" s="252"/>
      <c r="O89" s="252"/>
      <c r="P89" s="252"/>
      <c r="Q89" s="252"/>
      <c r="R89" s="157">
        <v>41.7</v>
      </c>
      <c r="S89" s="158">
        <v>54.5</v>
      </c>
      <c r="T89" s="85">
        <v>1.6</v>
      </c>
      <c r="U89" s="168">
        <v>0.2</v>
      </c>
      <c r="V89" s="253">
        <v>0.9</v>
      </c>
      <c r="W89" s="254">
        <v>0.8</v>
      </c>
      <c r="X89" s="309">
        <v>1</v>
      </c>
      <c r="Y89" s="256">
        <v>-1.9</v>
      </c>
      <c r="Z89" s="87">
        <v>0.4</v>
      </c>
      <c r="AA89" s="73" t="s">
        <v>125</v>
      </c>
      <c r="AB89" s="93">
        <v>45.5</v>
      </c>
      <c r="AC89" s="94">
        <v>51.7</v>
      </c>
      <c r="AD89" s="87">
        <v>4.3</v>
      </c>
      <c r="AE89" s="121">
        <v>4.3</v>
      </c>
      <c r="AF89" s="88">
        <v>4.2</v>
      </c>
      <c r="AG89" s="119">
        <v>8.2</v>
      </c>
      <c r="AH89" s="121">
        <v>9.3</v>
      </c>
      <c r="AI89" s="90">
        <v>7.4</v>
      </c>
      <c r="AJ89" s="100">
        <v>284</v>
      </c>
      <c r="AK89" s="101">
        <v>5440</v>
      </c>
      <c r="AL89" s="102">
        <v>0.98</v>
      </c>
      <c r="AM89" s="103">
        <v>0.8</v>
      </c>
      <c r="AN89" s="85">
        <v>1</v>
      </c>
      <c r="AO89" s="111">
        <v>1248.432</v>
      </c>
      <c r="AP89" s="106">
        <v>-0.1800869958718465</v>
      </c>
      <c r="AQ89" s="94">
        <v>0.14434438790647164</v>
      </c>
      <c r="AR89" s="94"/>
      <c r="AS89" s="73" t="s">
        <v>125</v>
      </c>
    </row>
    <row r="90" spans="3:45" ht="24" customHeight="1" hidden="1">
      <c r="C90" s="73" t="s">
        <v>127</v>
      </c>
      <c r="D90" s="250"/>
      <c r="E90" s="252"/>
      <c r="F90" s="252"/>
      <c r="G90" s="252"/>
      <c r="H90" s="252"/>
      <c r="I90" s="252"/>
      <c r="J90" s="252"/>
      <c r="K90" s="252"/>
      <c r="L90" s="252"/>
      <c r="M90" s="252"/>
      <c r="N90" s="252"/>
      <c r="O90" s="252"/>
      <c r="P90" s="252"/>
      <c r="Q90" s="252"/>
      <c r="R90" s="157">
        <v>66.7</v>
      </c>
      <c r="S90" s="158">
        <v>81.8</v>
      </c>
      <c r="T90" s="85">
        <v>2</v>
      </c>
      <c r="U90" s="168">
        <v>-0.4</v>
      </c>
      <c r="V90" s="253">
        <v>0.3</v>
      </c>
      <c r="W90" s="254">
        <v>0.1</v>
      </c>
      <c r="X90" s="309">
        <v>-2.3</v>
      </c>
      <c r="Y90" s="256">
        <v>-4.6</v>
      </c>
      <c r="Z90" s="87" t="s">
        <v>151</v>
      </c>
      <c r="AA90" s="73" t="s">
        <v>127</v>
      </c>
      <c r="AB90" s="93">
        <v>47.9</v>
      </c>
      <c r="AC90" s="94">
        <v>50.7</v>
      </c>
      <c r="AD90" s="87">
        <v>4.5</v>
      </c>
      <c r="AE90" s="121">
        <v>4.5</v>
      </c>
      <c r="AF90" s="88">
        <v>4.4</v>
      </c>
      <c r="AG90" s="119">
        <v>8.6</v>
      </c>
      <c r="AH90" s="121">
        <v>9.4</v>
      </c>
      <c r="AI90" s="90">
        <v>7.7</v>
      </c>
      <c r="AJ90" s="100">
        <v>296</v>
      </c>
      <c r="AK90" s="101">
        <v>5442</v>
      </c>
      <c r="AL90" s="102">
        <v>0.98</v>
      </c>
      <c r="AM90" s="103">
        <v>0.6</v>
      </c>
      <c r="AN90" s="85">
        <v>1.9</v>
      </c>
      <c r="AO90" s="111">
        <v>1282.428</v>
      </c>
      <c r="AP90" s="106">
        <v>9.116774223938947</v>
      </c>
      <c r="AQ90" s="94">
        <v>-1.7483130424827777</v>
      </c>
      <c r="AR90" s="94"/>
      <c r="AS90" s="73" t="s">
        <v>127</v>
      </c>
    </row>
    <row r="91" spans="3:45" ht="24" customHeight="1" hidden="1">
      <c r="C91" s="73" t="s">
        <v>129</v>
      </c>
      <c r="D91" s="250"/>
      <c r="E91" s="252"/>
      <c r="F91" s="252"/>
      <c r="G91" s="252"/>
      <c r="H91" s="252"/>
      <c r="I91" s="252"/>
      <c r="J91" s="252"/>
      <c r="K91" s="252"/>
      <c r="L91" s="252"/>
      <c r="M91" s="252"/>
      <c r="N91" s="252"/>
      <c r="O91" s="252"/>
      <c r="P91" s="252"/>
      <c r="Q91" s="252"/>
      <c r="R91" s="157">
        <v>50</v>
      </c>
      <c r="S91" s="158">
        <v>63.6</v>
      </c>
      <c r="T91" s="85">
        <v>-0.5</v>
      </c>
      <c r="U91" s="168">
        <v>0.6</v>
      </c>
      <c r="V91" s="253">
        <v>3.2</v>
      </c>
      <c r="W91" s="254">
        <v>3.2</v>
      </c>
      <c r="X91" s="309">
        <v>1.5</v>
      </c>
      <c r="Y91" s="256">
        <v>-0.4</v>
      </c>
      <c r="Z91" s="87" t="s">
        <v>152</v>
      </c>
      <c r="AA91" s="73" t="s">
        <v>129</v>
      </c>
      <c r="AB91" s="93">
        <v>48.2</v>
      </c>
      <c r="AC91" s="94">
        <v>52.9</v>
      </c>
      <c r="AD91" s="87">
        <v>4.5</v>
      </c>
      <c r="AE91" s="121">
        <v>4.6</v>
      </c>
      <c r="AF91" s="88">
        <v>4.5</v>
      </c>
      <c r="AG91" s="119">
        <v>7.9</v>
      </c>
      <c r="AH91" s="121">
        <v>8.8</v>
      </c>
      <c r="AI91" s="90">
        <v>6.9</v>
      </c>
      <c r="AJ91" s="100">
        <v>300</v>
      </c>
      <c r="AK91" s="101">
        <v>5409</v>
      </c>
      <c r="AL91" s="102">
        <v>0.99</v>
      </c>
      <c r="AM91" s="103">
        <v>0.1</v>
      </c>
      <c r="AN91" s="85">
        <v>0</v>
      </c>
      <c r="AO91" s="111">
        <v>1302.552</v>
      </c>
      <c r="AP91" s="106">
        <v>12.606406185002172</v>
      </c>
      <c r="AQ91" s="94">
        <v>-3.808179589606695</v>
      </c>
      <c r="AR91" s="94"/>
      <c r="AS91" s="73" t="s">
        <v>129</v>
      </c>
    </row>
    <row r="92" spans="3:45" ht="24" customHeight="1" hidden="1">
      <c r="C92" s="73" t="s">
        <v>130</v>
      </c>
      <c r="D92" s="250"/>
      <c r="E92" s="252"/>
      <c r="F92" s="252"/>
      <c r="G92" s="252"/>
      <c r="H92" s="252"/>
      <c r="I92" s="252"/>
      <c r="J92" s="252"/>
      <c r="K92" s="252"/>
      <c r="L92" s="252"/>
      <c r="M92" s="252"/>
      <c r="N92" s="252"/>
      <c r="O92" s="252"/>
      <c r="P92" s="252"/>
      <c r="Q92" s="252"/>
      <c r="R92" s="157">
        <v>66.7</v>
      </c>
      <c r="S92" s="158">
        <v>90.9</v>
      </c>
      <c r="T92" s="85">
        <v>0.5</v>
      </c>
      <c r="U92" s="168">
        <v>1.2</v>
      </c>
      <c r="V92" s="253">
        <v>1</v>
      </c>
      <c r="W92" s="254">
        <v>0.9</v>
      </c>
      <c r="X92" s="309">
        <v>2.2</v>
      </c>
      <c r="Y92" s="256">
        <v>1.8</v>
      </c>
      <c r="Z92" s="87">
        <v>-12.4</v>
      </c>
      <c r="AA92" s="73" t="s">
        <v>130</v>
      </c>
      <c r="AB92" s="93">
        <v>46.5</v>
      </c>
      <c r="AC92" s="94">
        <v>55.7</v>
      </c>
      <c r="AD92" s="87">
        <v>4.4</v>
      </c>
      <c r="AE92" s="121">
        <v>4.5</v>
      </c>
      <c r="AF92" s="88">
        <v>4.3</v>
      </c>
      <c r="AG92" s="119">
        <v>7.6</v>
      </c>
      <c r="AH92" s="121">
        <v>8.6</v>
      </c>
      <c r="AI92" s="90">
        <v>6.7</v>
      </c>
      <c r="AJ92" s="100">
        <v>291</v>
      </c>
      <c r="AK92" s="101">
        <v>5417</v>
      </c>
      <c r="AL92" s="102">
        <v>1.01</v>
      </c>
      <c r="AM92" s="103">
        <v>1.6</v>
      </c>
      <c r="AN92" s="85">
        <v>2.8</v>
      </c>
      <c r="AO92" s="154">
        <v>1179</v>
      </c>
      <c r="AP92" s="106">
        <v>-0.9276775688170886</v>
      </c>
      <c r="AQ92" s="94">
        <v>-4.161746436185894</v>
      </c>
      <c r="AR92" s="94"/>
      <c r="AS92" s="73" t="s">
        <v>130</v>
      </c>
    </row>
    <row r="93" spans="3:45" ht="24" customHeight="1" hidden="1">
      <c r="C93" s="187" t="s">
        <v>153</v>
      </c>
      <c r="D93" s="310"/>
      <c r="E93" s="311"/>
      <c r="F93" s="311"/>
      <c r="G93" s="311"/>
      <c r="H93" s="311"/>
      <c r="I93" s="311"/>
      <c r="J93" s="311"/>
      <c r="K93" s="311"/>
      <c r="L93" s="311"/>
      <c r="M93" s="311"/>
      <c r="N93" s="311"/>
      <c r="O93" s="311"/>
      <c r="P93" s="311"/>
      <c r="Q93" s="311"/>
      <c r="R93" s="221">
        <v>70.8</v>
      </c>
      <c r="S93" s="222">
        <v>77.3</v>
      </c>
      <c r="T93" s="181">
        <v>-2.4</v>
      </c>
      <c r="U93" s="176">
        <v>-0.5</v>
      </c>
      <c r="V93" s="312">
        <v>-0.6</v>
      </c>
      <c r="W93" s="313">
        <v>-0.4</v>
      </c>
      <c r="X93" s="314">
        <v>-1.4</v>
      </c>
      <c r="Y93" s="315">
        <v>-2.5</v>
      </c>
      <c r="Z93" s="183">
        <v>0.3</v>
      </c>
      <c r="AA93" s="187" t="s">
        <v>153</v>
      </c>
      <c r="AB93" s="188">
        <v>49.5</v>
      </c>
      <c r="AC93" s="189">
        <v>52.1</v>
      </c>
      <c r="AD93" s="183">
        <v>4.4</v>
      </c>
      <c r="AE93" s="190">
        <v>4.7</v>
      </c>
      <c r="AF93" s="184">
        <v>4</v>
      </c>
      <c r="AG93" s="185">
        <v>7.8</v>
      </c>
      <c r="AH93" s="190">
        <v>9.1</v>
      </c>
      <c r="AI93" s="186">
        <v>6.5</v>
      </c>
      <c r="AJ93" s="316">
        <v>292</v>
      </c>
      <c r="AK93" s="317">
        <v>5447</v>
      </c>
      <c r="AL93" s="193">
        <v>1.03</v>
      </c>
      <c r="AM93" s="182">
        <v>-0.1</v>
      </c>
      <c r="AN93" s="181">
        <v>1.9</v>
      </c>
      <c r="AO93" s="194">
        <v>1264</v>
      </c>
      <c r="AP93" s="195">
        <v>-2.1539012470508965</v>
      </c>
      <c r="AQ93" s="189">
        <v>-2.0891790703410607</v>
      </c>
      <c r="AR93" s="189"/>
      <c r="AS93" s="187" t="s">
        <v>153</v>
      </c>
    </row>
    <row r="94" spans="3:45" ht="24" customHeight="1" hidden="1">
      <c r="C94" s="73" t="s">
        <v>154</v>
      </c>
      <c r="D94" s="250"/>
      <c r="E94" s="252"/>
      <c r="F94" s="252"/>
      <c r="G94" s="252"/>
      <c r="H94" s="252"/>
      <c r="I94" s="252"/>
      <c r="J94" s="252"/>
      <c r="K94" s="252"/>
      <c r="L94" s="252"/>
      <c r="M94" s="252"/>
      <c r="N94" s="252"/>
      <c r="O94" s="252"/>
      <c r="P94" s="252"/>
      <c r="Q94" s="252"/>
      <c r="R94" s="157">
        <v>91.7</v>
      </c>
      <c r="S94" s="158">
        <v>45.5</v>
      </c>
      <c r="T94" s="85">
        <v>-1</v>
      </c>
      <c r="U94" s="168">
        <v>1.2</v>
      </c>
      <c r="V94" s="253">
        <v>0.2</v>
      </c>
      <c r="W94" s="254">
        <v>0.5</v>
      </c>
      <c r="X94" s="309">
        <v>-1.6</v>
      </c>
      <c r="Y94" s="256">
        <v>-1.7</v>
      </c>
      <c r="Z94" s="87">
        <v>0.6</v>
      </c>
      <c r="AA94" s="73" t="s">
        <v>133</v>
      </c>
      <c r="AB94" s="93">
        <v>49.8</v>
      </c>
      <c r="AC94" s="94">
        <v>53.5</v>
      </c>
      <c r="AD94" s="87">
        <v>4.1</v>
      </c>
      <c r="AE94" s="121">
        <v>4.4</v>
      </c>
      <c r="AF94" s="88">
        <v>3.7</v>
      </c>
      <c r="AG94" s="119">
        <v>7.9</v>
      </c>
      <c r="AH94" s="121">
        <v>9.5</v>
      </c>
      <c r="AI94" s="90">
        <v>6.3</v>
      </c>
      <c r="AJ94" s="100">
        <v>276</v>
      </c>
      <c r="AK94" s="101">
        <v>5476</v>
      </c>
      <c r="AL94" s="102">
        <v>1.04</v>
      </c>
      <c r="AM94" s="103">
        <v>0.4</v>
      </c>
      <c r="AN94" s="85">
        <v>1.9</v>
      </c>
      <c r="AO94" s="111">
        <v>1331</v>
      </c>
      <c r="AP94" s="106">
        <v>13.7</v>
      </c>
      <c r="AQ94" s="94">
        <v>-1.2302013061830053</v>
      </c>
      <c r="AR94" s="94"/>
      <c r="AS94" s="73" t="s">
        <v>133</v>
      </c>
    </row>
    <row r="95" spans="3:45" ht="24" customHeight="1" hidden="1">
      <c r="C95" s="73" t="s">
        <v>155</v>
      </c>
      <c r="D95" s="250"/>
      <c r="E95" s="252"/>
      <c r="F95" s="252"/>
      <c r="G95" s="252"/>
      <c r="H95" s="252"/>
      <c r="I95" s="252"/>
      <c r="J95" s="252"/>
      <c r="K95" s="252"/>
      <c r="L95" s="252"/>
      <c r="M95" s="252"/>
      <c r="N95" s="252"/>
      <c r="O95" s="252"/>
      <c r="P95" s="252"/>
      <c r="Q95" s="252"/>
      <c r="R95" s="157">
        <v>58.3</v>
      </c>
      <c r="S95" s="158">
        <v>27.3</v>
      </c>
      <c r="T95" s="85">
        <v>-1.6</v>
      </c>
      <c r="U95" s="168">
        <v>1.1</v>
      </c>
      <c r="V95" s="253">
        <v>1.9</v>
      </c>
      <c r="W95" s="254">
        <v>2</v>
      </c>
      <c r="X95" s="309">
        <v>0.7</v>
      </c>
      <c r="Y95" s="256">
        <v>-2.1</v>
      </c>
      <c r="Z95" s="87">
        <v>0.5</v>
      </c>
      <c r="AA95" s="73" t="s">
        <v>155</v>
      </c>
      <c r="AB95" s="93">
        <v>47.9</v>
      </c>
      <c r="AC95" s="94">
        <v>57.3</v>
      </c>
      <c r="AD95" s="87">
        <v>4.2</v>
      </c>
      <c r="AE95" s="121">
        <v>4.3</v>
      </c>
      <c r="AF95" s="88">
        <v>3.9</v>
      </c>
      <c r="AG95" s="119">
        <v>9.8</v>
      </c>
      <c r="AH95" s="121">
        <v>10.9</v>
      </c>
      <c r="AI95" s="90">
        <v>8.6</v>
      </c>
      <c r="AJ95" s="100">
        <v>276</v>
      </c>
      <c r="AK95" s="101">
        <v>5469</v>
      </c>
      <c r="AL95" s="102">
        <v>1.02</v>
      </c>
      <c r="AM95" s="103">
        <v>0.4</v>
      </c>
      <c r="AN95" s="85">
        <v>2.8</v>
      </c>
      <c r="AO95" s="111">
        <v>1236.132</v>
      </c>
      <c r="AP95" s="106">
        <v>3.9</v>
      </c>
      <c r="AQ95" s="94">
        <v>-3.4691141117876896</v>
      </c>
      <c r="AR95" s="108">
        <v>10.1</v>
      </c>
      <c r="AS95" s="73" t="s">
        <v>155</v>
      </c>
    </row>
    <row r="96" spans="3:45" ht="24" customHeight="1">
      <c r="C96" s="73" t="s">
        <v>156</v>
      </c>
      <c r="D96" s="250"/>
      <c r="E96" s="252"/>
      <c r="F96" s="252"/>
      <c r="G96" s="252"/>
      <c r="H96" s="252"/>
      <c r="I96" s="252"/>
      <c r="J96" s="252"/>
      <c r="K96" s="252"/>
      <c r="L96" s="252"/>
      <c r="M96" s="252"/>
      <c r="N96" s="252"/>
      <c r="O96" s="252"/>
      <c r="P96" s="252"/>
      <c r="Q96" s="252"/>
      <c r="R96" s="157">
        <v>54.2</v>
      </c>
      <c r="S96" s="158">
        <v>81.8</v>
      </c>
      <c r="T96" s="85">
        <v>-1.5</v>
      </c>
      <c r="U96" s="168">
        <v>-0.9</v>
      </c>
      <c r="V96" s="253">
        <v>-1.2</v>
      </c>
      <c r="W96" s="254">
        <v>0.6</v>
      </c>
      <c r="X96" s="309">
        <v>-1.6</v>
      </c>
      <c r="Y96" s="256">
        <v>-3.3</v>
      </c>
      <c r="Z96" s="87" t="s">
        <v>157</v>
      </c>
      <c r="AA96" s="73" t="s">
        <v>156</v>
      </c>
      <c r="AB96" s="93">
        <v>50</v>
      </c>
      <c r="AC96" s="94">
        <v>54.6</v>
      </c>
      <c r="AD96" s="87">
        <v>4.1</v>
      </c>
      <c r="AE96" s="121">
        <v>4.2</v>
      </c>
      <c r="AF96" s="88">
        <v>3.9</v>
      </c>
      <c r="AG96" s="119">
        <v>9</v>
      </c>
      <c r="AH96" s="121">
        <v>9.7</v>
      </c>
      <c r="AI96" s="90">
        <v>8.2</v>
      </c>
      <c r="AJ96" s="100">
        <v>271</v>
      </c>
      <c r="AK96" s="101">
        <v>5456</v>
      </c>
      <c r="AL96" s="102">
        <v>1.04</v>
      </c>
      <c r="AM96" s="103">
        <v>0.4</v>
      </c>
      <c r="AN96" s="85">
        <v>2.8</v>
      </c>
      <c r="AO96" s="111">
        <v>1336.188</v>
      </c>
      <c r="AP96" s="106">
        <v>15</v>
      </c>
      <c r="AQ96" s="94">
        <v>-4.309801604052339</v>
      </c>
      <c r="AR96" s="108">
        <v>14.9</v>
      </c>
      <c r="AS96" s="73" t="s">
        <v>156</v>
      </c>
    </row>
    <row r="97" spans="3:45" ht="24" customHeight="1">
      <c r="C97" s="73" t="s">
        <v>136</v>
      </c>
      <c r="D97" s="250"/>
      <c r="E97" s="252"/>
      <c r="F97" s="252"/>
      <c r="G97" s="252"/>
      <c r="H97" s="252"/>
      <c r="I97" s="252"/>
      <c r="J97" s="252"/>
      <c r="K97" s="252"/>
      <c r="L97" s="252"/>
      <c r="M97" s="252"/>
      <c r="N97" s="252"/>
      <c r="O97" s="252"/>
      <c r="P97" s="252"/>
      <c r="Q97" s="252"/>
      <c r="R97" s="157">
        <v>70.8</v>
      </c>
      <c r="S97" s="158">
        <v>81.8</v>
      </c>
      <c r="T97" s="85">
        <v>-1.3</v>
      </c>
      <c r="U97" s="168">
        <v>0.1</v>
      </c>
      <c r="V97" s="253">
        <v>-1.2</v>
      </c>
      <c r="W97" s="254">
        <v>-1.1</v>
      </c>
      <c r="X97" s="309">
        <v>-1</v>
      </c>
      <c r="Y97" s="256">
        <v>-3.4</v>
      </c>
      <c r="Z97" s="87">
        <v>-6.4</v>
      </c>
      <c r="AA97" s="73" t="s">
        <v>136</v>
      </c>
      <c r="AB97" s="93">
        <v>49.8</v>
      </c>
      <c r="AC97" s="94">
        <v>51.5</v>
      </c>
      <c r="AD97" s="87">
        <v>4.1</v>
      </c>
      <c r="AE97" s="121">
        <v>4.2</v>
      </c>
      <c r="AF97" s="88">
        <v>3.8</v>
      </c>
      <c r="AG97" s="119">
        <v>8.2</v>
      </c>
      <c r="AH97" s="121">
        <v>9.5</v>
      </c>
      <c r="AI97" s="90">
        <v>7.2</v>
      </c>
      <c r="AJ97" s="100">
        <v>271</v>
      </c>
      <c r="AK97" s="101">
        <v>5473</v>
      </c>
      <c r="AL97" s="102">
        <v>1.06</v>
      </c>
      <c r="AM97" s="103">
        <v>0.5</v>
      </c>
      <c r="AN97" s="85">
        <v>3</v>
      </c>
      <c r="AO97" s="111">
        <v>1291.98</v>
      </c>
      <c r="AP97" s="106">
        <v>6.7</v>
      </c>
      <c r="AQ97" s="94">
        <v>-9.465328958377285</v>
      </c>
      <c r="AR97" s="108">
        <v>1</v>
      </c>
      <c r="AS97" s="73" t="s">
        <v>136</v>
      </c>
    </row>
    <row r="98" spans="3:45" ht="24" customHeight="1">
      <c r="C98" s="73" t="s">
        <v>119</v>
      </c>
      <c r="D98" s="250"/>
      <c r="E98" s="252"/>
      <c r="F98" s="252"/>
      <c r="G98" s="252"/>
      <c r="H98" s="252"/>
      <c r="I98" s="252"/>
      <c r="J98" s="252"/>
      <c r="K98" s="252"/>
      <c r="L98" s="252"/>
      <c r="M98" s="252"/>
      <c r="N98" s="252"/>
      <c r="O98" s="252"/>
      <c r="P98" s="252"/>
      <c r="Q98" s="252"/>
      <c r="R98" s="157">
        <v>58.3</v>
      </c>
      <c r="S98" s="158">
        <v>90.9</v>
      </c>
      <c r="T98" s="85">
        <v>-1.7</v>
      </c>
      <c r="U98" s="168">
        <v>0.2</v>
      </c>
      <c r="V98" s="253">
        <v>-1.8</v>
      </c>
      <c r="W98" s="254">
        <v>-2.2</v>
      </c>
      <c r="X98" s="309">
        <v>-0.5</v>
      </c>
      <c r="Y98" s="256">
        <v>-2.5</v>
      </c>
      <c r="Z98" s="87">
        <v>-2.8</v>
      </c>
      <c r="AA98" s="73" t="s">
        <v>119</v>
      </c>
      <c r="AB98" s="93">
        <v>47.2</v>
      </c>
      <c r="AC98" s="94">
        <v>49.1</v>
      </c>
      <c r="AD98" s="87">
        <v>4.2</v>
      </c>
      <c r="AE98" s="121">
        <v>4.2</v>
      </c>
      <c r="AF98" s="88">
        <v>4.2</v>
      </c>
      <c r="AG98" s="119">
        <v>8.6</v>
      </c>
      <c r="AH98" s="121">
        <v>9.2</v>
      </c>
      <c r="AI98" s="90">
        <v>7.9</v>
      </c>
      <c r="AJ98" s="100">
        <v>281</v>
      </c>
      <c r="AK98" s="101">
        <v>5484</v>
      </c>
      <c r="AL98" s="102">
        <v>1.07</v>
      </c>
      <c r="AM98" s="103">
        <v>1</v>
      </c>
      <c r="AN98" s="85">
        <v>2.9</v>
      </c>
      <c r="AO98" s="111">
        <v>1277.7</v>
      </c>
      <c r="AP98" s="106">
        <v>4.7</v>
      </c>
      <c r="AQ98" s="94">
        <v>-12.717729390193469</v>
      </c>
      <c r="AR98" s="108">
        <v>-8</v>
      </c>
      <c r="AS98" s="73" t="s">
        <v>119</v>
      </c>
    </row>
    <row r="99" spans="3:45" ht="24" customHeight="1">
      <c r="C99" s="73" t="s">
        <v>137</v>
      </c>
      <c r="D99" s="250"/>
      <c r="E99" s="252"/>
      <c r="F99" s="252"/>
      <c r="G99" s="252"/>
      <c r="H99" s="252"/>
      <c r="I99" s="252"/>
      <c r="J99" s="252"/>
      <c r="K99" s="252"/>
      <c r="L99" s="252"/>
      <c r="M99" s="252"/>
      <c r="N99" s="252"/>
      <c r="O99" s="252"/>
      <c r="P99" s="252"/>
      <c r="Q99" s="252"/>
      <c r="R99" s="157">
        <v>50</v>
      </c>
      <c r="S99" s="158">
        <v>100</v>
      </c>
      <c r="T99" s="85">
        <v>-1.3</v>
      </c>
      <c r="U99" s="168">
        <v>-0.1</v>
      </c>
      <c r="V99" s="253">
        <v>-1.1</v>
      </c>
      <c r="W99" s="254">
        <v>-1.5</v>
      </c>
      <c r="X99" s="309">
        <v>-1.4</v>
      </c>
      <c r="Y99" s="256">
        <v>-3.2</v>
      </c>
      <c r="Z99" s="87">
        <v>-6.2</v>
      </c>
      <c r="AA99" s="73" t="s">
        <v>137</v>
      </c>
      <c r="AB99" s="93">
        <v>48.6</v>
      </c>
      <c r="AC99" s="94">
        <v>48.4</v>
      </c>
      <c r="AD99" s="87">
        <v>4.1</v>
      </c>
      <c r="AE99" s="121">
        <v>4.2</v>
      </c>
      <c r="AF99" s="88">
        <v>3.9</v>
      </c>
      <c r="AG99" s="119">
        <v>7.8</v>
      </c>
      <c r="AH99" s="121">
        <v>8.8</v>
      </c>
      <c r="AI99" s="90">
        <v>6.7</v>
      </c>
      <c r="AJ99" s="100">
        <v>271</v>
      </c>
      <c r="AK99" s="101">
        <v>5460</v>
      </c>
      <c r="AL99" s="102">
        <v>1.09</v>
      </c>
      <c r="AM99" s="103">
        <v>0.4</v>
      </c>
      <c r="AN99" s="85">
        <v>2.9</v>
      </c>
      <c r="AO99" s="111">
        <v>1236.84</v>
      </c>
      <c r="AP99" s="106">
        <v>-7.5</v>
      </c>
      <c r="AQ99" s="94">
        <v>-16.412941297350187</v>
      </c>
      <c r="AR99" s="108">
        <v>2.6</v>
      </c>
      <c r="AS99" s="73" t="s">
        <v>137</v>
      </c>
    </row>
    <row r="100" spans="3:45" ht="24" customHeight="1">
      <c r="C100" s="73" t="s">
        <v>123</v>
      </c>
      <c r="D100" s="250"/>
      <c r="E100" s="252"/>
      <c r="F100" s="252"/>
      <c r="G100" s="252"/>
      <c r="H100" s="252"/>
      <c r="I100" s="252"/>
      <c r="J100" s="252"/>
      <c r="K100" s="252"/>
      <c r="L100" s="252"/>
      <c r="M100" s="252"/>
      <c r="N100" s="252"/>
      <c r="O100" s="252"/>
      <c r="P100" s="252"/>
      <c r="Q100" s="252"/>
      <c r="R100" s="157">
        <v>25</v>
      </c>
      <c r="S100" s="158">
        <v>81.8</v>
      </c>
      <c r="T100" s="85">
        <v>-4.3</v>
      </c>
      <c r="U100" s="168">
        <v>1</v>
      </c>
      <c r="V100" s="253">
        <v>-0.4</v>
      </c>
      <c r="W100" s="254">
        <v>-0.9</v>
      </c>
      <c r="X100" s="309">
        <v>0.9</v>
      </c>
      <c r="Y100" s="256">
        <v>-1.1</v>
      </c>
      <c r="Z100" s="87">
        <v>-2.6</v>
      </c>
      <c r="AA100" s="73" t="s">
        <v>123</v>
      </c>
      <c r="AB100" s="93">
        <v>47.6</v>
      </c>
      <c r="AC100" s="94">
        <v>50.2</v>
      </c>
      <c r="AD100" s="87">
        <v>4.1</v>
      </c>
      <c r="AE100" s="121">
        <v>4.3</v>
      </c>
      <c r="AF100" s="88">
        <v>3.9</v>
      </c>
      <c r="AG100" s="119">
        <v>7.9</v>
      </c>
      <c r="AH100" s="121">
        <v>8.9</v>
      </c>
      <c r="AI100" s="90">
        <v>6.9</v>
      </c>
      <c r="AJ100" s="100">
        <v>276</v>
      </c>
      <c r="AK100" s="101">
        <v>5469</v>
      </c>
      <c r="AL100" s="102">
        <v>1.08</v>
      </c>
      <c r="AM100" s="103">
        <v>-0.2</v>
      </c>
      <c r="AN100" s="85">
        <v>3</v>
      </c>
      <c r="AO100" s="111">
        <v>1285.524</v>
      </c>
      <c r="AP100" s="106">
        <v>1.8</v>
      </c>
      <c r="AQ100" s="94">
        <v>-16.08415587788511</v>
      </c>
      <c r="AR100" s="108">
        <v>1.5</v>
      </c>
      <c r="AS100" s="73" t="s">
        <v>123</v>
      </c>
    </row>
    <row r="101" spans="3:45" ht="24" customHeight="1">
      <c r="C101" s="73" t="s">
        <v>125</v>
      </c>
      <c r="D101" s="250"/>
      <c r="E101" s="252"/>
      <c r="F101" s="252"/>
      <c r="G101" s="252"/>
      <c r="H101" s="252"/>
      <c r="I101" s="252"/>
      <c r="J101" s="252"/>
      <c r="K101" s="252"/>
      <c r="L101" s="252"/>
      <c r="M101" s="252"/>
      <c r="N101" s="252"/>
      <c r="O101" s="252"/>
      <c r="P101" s="252"/>
      <c r="Q101" s="252"/>
      <c r="R101" s="157">
        <v>25</v>
      </c>
      <c r="S101" s="158">
        <v>72.7</v>
      </c>
      <c r="T101" s="85">
        <v>-6</v>
      </c>
      <c r="U101" s="168">
        <v>0.5</v>
      </c>
      <c r="V101" s="253">
        <v>0.5</v>
      </c>
      <c r="W101" s="254">
        <v>1</v>
      </c>
      <c r="X101" s="309">
        <v>-0.9</v>
      </c>
      <c r="Y101" s="256">
        <v>-1.9</v>
      </c>
      <c r="Z101" s="87">
        <v>-4.3</v>
      </c>
      <c r="AA101" s="73" t="s">
        <v>125</v>
      </c>
      <c r="AB101" s="93">
        <v>46.3</v>
      </c>
      <c r="AC101" s="94">
        <v>51</v>
      </c>
      <c r="AD101" s="87">
        <v>4.2</v>
      </c>
      <c r="AE101" s="121">
        <v>4.3</v>
      </c>
      <c r="AF101" s="88">
        <v>4</v>
      </c>
      <c r="AG101" s="119">
        <v>8.5</v>
      </c>
      <c r="AH101" s="121">
        <v>9</v>
      </c>
      <c r="AI101" s="90">
        <v>8</v>
      </c>
      <c r="AJ101" s="100">
        <v>279</v>
      </c>
      <c r="AK101" s="101">
        <v>5479</v>
      </c>
      <c r="AL101" s="102">
        <v>1.08</v>
      </c>
      <c r="AM101" s="103">
        <v>0.1</v>
      </c>
      <c r="AN101" s="85">
        <v>2.9</v>
      </c>
      <c r="AO101" s="111">
        <v>1286.568</v>
      </c>
      <c r="AP101" s="106">
        <v>4</v>
      </c>
      <c r="AQ101" s="94">
        <v>-16.247203400711214</v>
      </c>
      <c r="AR101" s="108">
        <v>4.4</v>
      </c>
      <c r="AS101" s="73" t="s">
        <v>125</v>
      </c>
    </row>
    <row r="102" spans="3:45" ht="24" customHeight="1">
      <c r="C102" s="73" t="s">
        <v>158</v>
      </c>
      <c r="D102" s="250"/>
      <c r="E102" s="252"/>
      <c r="F102" s="252"/>
      <c r="G102" s="252"/>
      <c r="H102" s="252"/>
      <c r="I102" s="252"/>
      <c r="J102" s="252"/>
      <c r="K102" s="252"/>
      <c r="L102" s="252"/>
      <c r="M102" s="252"/>
      <c r="N102" s="252"/>
      <c r="O102" s="252"/>
      <c r="P102" s="252"/>
      <c r="Q102" s="252"/>
      <c r="R102" s="157">
        <v>50</v>
      </c>
      <c r="S102" s="158">
        <v>68.2</v>
      </c>
      <c r="T102" s="85">
        <v>-2.4</v>
      </c>
      <c r="U102" s="168">
        <v>-0.1</v>
      </c>
      <c r="V102" s="253">
        <v>-2.7</v>
      </c>
      <c r="W102" s="254">
        <v>-1.9</v>
      </c>
      <c r="X102" s="309">
        <v>-2.2</v>
      </c>
      <c r="Y102" s="256">
        <v>-3.1</v>
      </c>
      <c r="Z102" s="87">
        <v>-3.6</v>
      </c>
      <c r="AA102" s="73" t="s">
        <v>158</v>
      </c>
      <c r="AB102" s="93">
        <v>48.2</v>
      </c>
      <c r="AC102" s="94">
        <v>50.8</v>
      </c>
      <c r="AD102" s="87">
        <v>4.1</v>
      </c>
      <c r="AE102" s="121">
        <v>4.3</v>
      </c>
      <c r="AF102" s="88">
        <v>3.8</v>
      </c>
      <c r="AG102" s="119">
        <v>8.1</v>
      </c>
      <c r="AH102" s="121">
        <v>9</v>
      </c>
      <c r="AI102" s="90">
        <v>7.2</v>
      </c>
      <c r="AJ102" s="100">
        <v>273</v>
      </c>
      <c r="AK102" s="101">
        <v>5485</v>
      </c>
      <c r="AL102" s="102">
        <v>1.07</v>
      </c>
      <c r="AM102" s="103">
        <v>0</v>
      </c>
      <c r="AN102" s="85">
        <v>2.9</v>
      </c>
      <c r="AO102" s="111">
        <v>1308.42</v>
      </c>
      <c r="AP102" s="106">
        <v>2.2</v>
      </c>
      <c r="AQ102" s="94">
        <v>-13.360965157996091</v>
      </c>
      <c r="AR102" s="108">
        <v>-0.4</v>
      </c>
      <c r="AS102" s="73" t="s">
        <v>158</v>
      </c>
    </row>
    <row r="103" spans="3:45" ht="24" customHeight="1">
      <c r="C103" s="73" t="s">
        <v>129</v>
      </c>
      <c r="D103" s="250"/>
      <c r="E103" s="252"/>
      <c r="F103" s="252"/>
      <c r="G103" s="252"/>
      <c r="H103" s="252"/>
      <c r="I103" s="252"/>
      <c r="J103" s="252"/>
      <c r="K103" s="252"/>
      <c r="L103" s="252"/>
      <c r="M103" s="252"/>
      <c r="N103" s="252"/>
      <c r="O103" s="252"/>
      <c r="P103" s="252"/>
      <c r="Q103" s="252"/>
      <c r="R103" s="157">
        <v>25</v>
      </c>
      <c r="S103" s="158">
        <v>54.5</v>
      </c>
      <c r="T103" s="85">
        <v>-0.7</v>
      </c>
      <c r="U103" s="168">
        <v>-0.3</v>
      </c>
      <c r="V103" s="253">
        <v>-0.7</v>
      </c>
      <c r="W103" s="254">
        <v>-0.2</v>
      </c>
      <c r="X103" s="309">
        <v>-1.7</v>
      </c>
      <c r="Y103" s="256">
        <v>-2.7</v>
      </c>
      <c r="Z103" s="87">
        <v>-0.9</v>
      </c>
      <c r="AA103" s="73" t="s">
        <v>129</v>
      </c>
      <c r="AB103" s="93">
        <v>48.7</v>
      </c>
      <c r="AC103" s="94">
        <v>48.9</v>
      </c>
      <c r="AD103" s="87">
        <v>4</v>
      </c>
      <c r="AE103" s="121">
        <v>4.2</v>
      </c>
      <c r="AF103" s="88">
        <v>3.6</v>
      </c>
      <c r="AG103" s="119">
        <v>6.2</v>
      </c>
      <c r="AH103" s="121">
        <v>6.8</v>
      </c>
      <c r="AI103" s="90">
        <v>5.6</v>
      </c>
      <c r="AJ103" s="100">
        <v>265</v>
      </c>
      <c r="AK103" s="101">
        <v>5490</v>
      </c>
      <c r="AL103" s="102">
        <v>1.07</v>
      </c>
      <c r="AM103" s="103">
        <v>0.2</v>
      </c>
      <c r="AN103" s="85">
        <v>3.8</v>
      </c>
      <c r="AO103" s="111">
        <v>1329.852</v>
      </c>
      <c r="AP103" s="106">
        <v>4</v>
      </c>
      <c r="AQ103" s="94">
        <v>-10.67174337195003</v>
      </c>
      <c r="AR103" s="108">
        <v>-2.1</v>
      </c>
      <c r="AS103" s="73" t="s">
        <v>129</v>
      </c>
    </row>
    <row r="104" spans="3:45" ht="24" customHeight="1">
      <c r="C104" s="73" t="s">
        <v>130</v>
      </c>
      <c r="D104" s="250"/>
      <c r="E104" s="252"/>
      <c r="F104" s="252"/>
      <c r="G104" s="252"/>
      <c r="H104" s="252"/>
      <c r="I104" s="252"/>
      <c r="J104" s="252"/>
      <c r="K104" s="252"/>
      <c r="L104" s="252"/>
      <c r="M104" s="252"/>
      <c r="N104" s="252"/>
      <c r="O104" s="252"/>
      <c r="P104" s="252"/>
      <c r="Q104" s="252"/>
      <c r="R104" s="157">
        <v>25</v>
      </c>
      <c r="S104" s="158">
        <v>63.6</v>
      </c>
      <c r="T104" s="85">
        <v>-1.9</v>
      </c>
      <c r="U104" s="168">
        <v>-0.2</v>
      </c>
      <c r="V104" s="253">
        <v>-2.7</v>
      </c>
      <c r="W104" s="254">
        <v>-2.3</v>
      </c>
      <c r="X104" s="309">
        <v>-2</v>
      </c>
      <c r="Y104" s="256">
        <v>-3.8</v>
      </c>
      <c r="Z104" s="87">
        <v>1.5</v>
      </c>
      <c r="AA104" s="73" t="s">
        <v>130</v>
      </c>
      <c r="AB104" s="93">
        <v>45.9</v>
      </c>
      <c r="AC104" s="94">
        <v>48.9</v>
      </c>
      <c r="AD104" s="87">
        <v>4</v>
      </c>
      <c r="AE104" s="121">
        <v>4.2</v>
      </c>
      <c r="AF104" s="88">
        <v>3.7</v>
      </c>
      <c r="AG104" s="119">
        <v>6.1</v>
      </c>
      <c r="AH104" s="121">
        <v>6.9</v>
      </c>
      <c r="AI104" s="90">
        <v>5.2</v>
      </c>
      <c r="AJ104" s="100">
        <v>269</v>
      </c>
      <c r="AK104" s="101">
        <v>5473</v>
      </c>
      <c r="AL104" s="102">
        <v>1.07</v>
      </c>
      <c r="AM104" s="103">
        <v>-0.1</v>
      </c>
      <c r="AN104" s="85">
        <v>0.9</v>
      </c>
      <c r="AO104" s="111">
        <v>1300.116</v>
      </c>
      <c r="AP104" s="106">
        <v>10.2</v>
      </c>
      <c r="AQ104" s="94">
        <v>-8.380914194065753</v>
      </c>
      <c r="AR104" s="108">
        <v>-3.4</v>
      </c>
      <c r="AS104" s="73" t="s">
        <v>130</v>
      </c>
    </row>
    <row r="105" spans="3:45" ht="24" customHeight="1">
      <c r="C105" s="187" t="s">
        <v>159</v>
      </c>
      <c r="D105" s="310"/>
      <c r="E105" s="311"/>
      <c r="F105" s="311"/>
      <c r="G105" s="311"/>
      <c r="H105" s="311"/>
      <c r="I105" s="311"/>
      <c r="J105" s="311"/>
      <c r="K105" s="311"/>
      <c r="L105" s="311"/>
      <c r="M105" s="311"/>
      <c r="N105" s="311"/>
      <c r="O105" s="311"/>
      <c r="P105" s="311"/>
      <c r="Q105" s="311"/>
      <c r="R105" s="221">
        <v>37.5</v>
      </c>
      <c r="S105" s="222">
        <v>27.3</v>
      </c>
      <c r="T105" s="181">
        <v>0.6</v>
      </c>
      <c r="U105" s="176">
        <v>-0.9</v>
      </c>
      <c r="V105" s="312">
        <v>-0.4</v>
      </c>
      <c r="W105" s="313">
        <v>0</v>
      </c>
      <c r="X105" s="314">
        <v>-0.5</v>
      </c>
      <c r="Y105" s="315">
        <v>-2.4</v>
      </c>
      <c r="Z105" s="183">
        <v>-5.4</v>
      </c>
      <c r="AA105" s="187" t="s">
        <v>159</v>
      </c>
      <c r="AB105" s="188">
        <v>48.1</v>
      </c>
      <c r="AC105" s="189">
        <v>47.2</v>
      </c>
      <c r="AD105" s="183">
        <v>4</v>
      </c>
      <c r="AE105" s="190">
        <v>4.1</v>
      </c>
      <c r="AF105" s="184">
        <v>3.8</v>
      </c>
      <c r="AG105" s="185">
        <v>8.4</v>
      </c>
      <c r="AH105" s="190">
        <v>9.2</v>
      </c>
      <c r="AI105" s="186">
        <v>7.5</v>
      </c>
      <c r="AJ105" s="316">
        <v>264</v>
      </c>
      <c r="AK105" s="317">
        <v>5496</v>
      </c>
      <c r="AL105" s="193">
        <v>1.06</v>
      </c>
      <c r="AM105" s="182">
        <v>-1.2</v>
      </c>
      <c r="AN105" s="181">
        <v>1</v>
      </c>
      <c r="AO105" s="194">
        <v>1253.244</v>
      </c>
      <c r="AP105" s="195">
        <v>-0.7</v>
      </c>
      <c r="AQ105" s="189">
        <v>-8.741360681884444</v>
      </c>
      <c r="AR105" s="196">
        <v>-4</v>
      </c>
      <c r="AS105" s="187" t="s">
        <v>159</v>
      </c>
    </row>
    <row r="106" spans="3:45" ht="24" customHeight="1">
      <c r="C106" s="73" t="s">
        <v>160</v>
      </c>
      <c r="D106" s="250"/>
      <c r="E106" s="252"/>
      <c r="F106" s="252"/>
      <c r="G106" s="252"/>
      <c r="H106" s="252"/>
      <c r="I106" s="252"/>
      <c r="J106" s="252"/>
      <c r="K106" s="252"/>
      <c r="L106" s="252"/>
      <c r="M106" s="252"/>
      <c r="N106" s="252"/>
      <c r="O106" s="252"/>
      <c r="P106" s="252"/>
      <c r="Q106" s="252"/>
      <c r="R106" s="157">
        <v>25</v>
      </c>
      <c r="S106" s="158">
        <v>27.3</v>
      </c>
      <c r="T106" s="85">
        <v>1.3</v>
      </c>
      <c r="U106" s="168">
        <v>-0.2</v>
      </c>
      <c r="V106" s="253">
        <v>1.1</v>
      </c>
      <c r="W106" s="254">
        <v>1.7</v>
      </c>
      <c r="X106" s="309">
        <v>0.1</v>
      </c>
      <c r="Y106" s="256">
        <v>-1.6</v>
      </c>
      <c r="Z106" s="87">
        <v>-4.2</v>
      </c>
      <c r="AA106" s="73" t="s">
        <v>160</v>
      </c>
      <c r="AB106" s="93">
        <v>48.4</v>
      </c>
      <c r="AC106" s="94">
        <v>49.2</v>
      </c>
      <c r="AD106" s="87">
        <v>4</v>
      </c>
      <c r="AE106" s="121">
        <v>4</v>
      </c>
      <c r="AF106" s="88">
        <v>4</v>
      </c>
      <c r="AG106" s="119">
        <v>8.7</v>
      </c>
      <c r="AH106" s="121">
        <v>9.4</v>
      </c>
      <c r="AI106" s="90">
        <v>8.1</v>
      </c>
      <c r="AJ106" s="100">
        <v>268</v>
      </c>
      <c r="AK106" s="101">
        <v>5535</v>
      </c>
      <c r="AL106" s="102">
        <v>1.05</v>
      </c>
      <c r="AM106" s="103">
        <v>-1</v>
      </c>
      <c r="AN106" s="85">
        <v>1.9</v>
      </c>
      <c r="AO106" s="111">
        <v>1198.98</v>
      </c>
      <c r="AP106" s="106">
        <v>-9.9</v>
      </c>
      <c r="AQ106" s="94">
        <v>-7.984066375960381</v>
      </c>
      <c r="AR106" s="108">
        <v>1</v>
      </c>
      <c r="AS106" s="73" t="s">
        <v>160</v>
      </c>
    </row>
    <row r="107" spans="3:45" ht="24" customHeight="1">
      <c r="C107" s="73" t="s">
        <v>112</v>
      </c>
      <c r="D107" s="250"/>
      <c r="E107" s="252"/>
      <c r="F107" s="252"/>
      <c r="G107" s="252"/>
      <c r="H107" s="252"/>
      <c r="I107" s="252"/>
      <c r="J107" s="252"/>
      <c r="K107" s="252"/>
      <c r="L107" s="252"/>
      <c r="M107" s="252"/>
      <c r="N107" s="252"/>
      <c r="O107" s="252"/>
      <c r="P107" s="252"/>
      <c r="Q107" s="252"/>
      <c r="R107" s="157">
        <v>33.3</v>
      </c>
      <c r="S107" s="158">
        <v>9.1</v>
      </c>
      <c r="T107" s="85">
        <v>0.1</v>
      </c>
      <c r="U107" s="168">
        <v>-0.7</v>
      </c>
      <c r="V107" s="253">
        <v>-2.4</v>
      </c>
      <c r="W107" s="254">
        <v>-1.5</v>
      </c>
      <c r="X107" s="309">
        <v>0.4</v>
      </c>
      <c r="Y107" s="256">
        <v>-1.5</v>
      </c>
      <c r="Z107" s="87">
        <v>-7.1</v>
      </c>
      <c r="AA107" s="73" t="s">
        <v>112</v>
      </c>
      <c r="AB107" s="93">
        <v>46.8</v>
      </c>
      <c r="AC107" s="94">
        <v>50.8</v>
      </c>
      <c r="AD107" s="87">
        <v>4</v>
      </c>
      <c r="AE107" s="121">
        <v>4.1</v>
      </c>
      <c r="AF107" s="88">
        <v>3.9</v>
      </c>
      <c r="AG107" s="119">
        <v>8.9</v>
      </c>
      <c r="AH107" s="121">
        <v>9.4</v>
      </c>
      <c r="AI107" s="90">
        <v>8.5</v>
      </c>
      <c r="AJ107" s="100">
        <v>269</v>
      </c>
      <c r="AK107" s="101">
        <v>5530</v>
      </c>
      <c r="AL107" s="102">
        <v>1.03</v>
      </c>
      <c r="AM107" s="103">
        <v>-0.1</v>
      </c>
      <c r="AN107" s="85">
        <v>2.7</v>
      </c>
      <c r="AO107" s="111">
        <v>1304.22</v>
      </c>
      <c r="AP107" s="106">
        <v>5.5</v>
      </c>
      <c r="AQ107" s="94">
        <v>-11.7</v>
      </c>
      <c r="AR107" s="108">
        <v>-0.6</v>
      </c>
      <c r="AS107" s="73" t="s">
        <v>112</v>
      </c>
    </row>
    <row r="108" spans="3:45" ht="24" customHeight="1">
      <c r="C108" s="73" t="s">
        <v>114</v>
      </c>
      <c r="D108" s="250"/>
      <c r="E108" s="252"/>
      <c r="F108" s="252"/>
      <c r="G108" s="252"/>
      <c r="H108" s="252"/>
      <c r="I108" s="252"/>
      <c r="J108" s="252"/>
      <c r="K108" s="252"/>
      <c r="L108" s="252"/>
      <c r="M108" s="252"/>
      <c r="N108" s="252"/>
      <c r="O108" s="252"/>
      <c r="P108" s="252"/>
      <c r="Q108" s="252"/>
      <c r="R108" s="157" t="s">
        <v>161</v>
      </c>
      <c r="S108" s="158" t="s">
        <v>162</v>
      </c>
      <c r="T108" s="85">
        <v>1.1</v>
      </c>
      <c r="U108" s="168">
        <v>-0.6</v>
      </c>
      <c r="V108" s="253">
        <v>-1.9</v>
      </c>
      <c r="W108" s="254">
        <v>-1.3</v>
      </c>
      <c r="X108" s="309">
        <v>1.5</v>
      </c>
      <c r="Y108" s="256">
        <v>-1</v>
      </c>
      <c r="Z108" s="87">
        <v>-7.2</v>
      </c>
      <c r="AA108" s="73" t="s">
        <v>114</v>
      </c>
      <c r="AB108" s="93">
        <v>47.4</v>
      </c>
      <c r="AC108" s="94">
        <v>49.7</v>
      </c>
      <c r="AD108" s="87">
        <v>3.8</v>
      </c>
      <c r="AE108" s="121">
        <v>4</v>
      </c>
      <c r="AF108" s="88">
        <v>3.6</v>
      </c>
      <c r="AG108" s="119">
        <v>7.5</v>
      </c>
      <c r="AH108" s="121">
        <v>8</v>
      </c>
      <c r="AI108" s="90">
        <v>6.9</v>
      </c>
      <c r="AJ108" s="100">
        <v>256</v>
      </c>
      <c r="AK108" s="101">
        <v>5540</v>
      </c>
      <c r="AL108" s="102">
        <v>1.05</v>
      </c>
      <c r="AM108" s="103">
        <v>-0.2</v>
      </c>
      <c r="AN108" s="85">
        <v>0.7</v>
      </c>
      <c r="AO108" s="111">
        <v>1291</v>
      </c>
      <c r="AP108" s="106">
        <v>-3.6</v>
      </c>
      <c r="AQ108" s="94">
        <v>-6.8</v>
      </c>
      <c r="AR108" s="108">
        <v>3.1</v>
      </c>
      <c r="AS108" s="73" t="s">
        <v>114</v>
      </c>
    </row>
    <row r="109" spans="3:45" ht="24" customHeight="1">
      <c r="C109" s="73" t="s">
        <v>163</v>
      </c>
      <c r="D109" s="250"/>
      <c r="E109" s="252"/>
      <c r="F109" s="252"/>
      <c r="G109" s="252"/>
      <c r="H109" s="252"/>
      <c r="I109" s="252"/>
      <c r="J109" s="252"/>
      <c r="K109" s="252"/>
      <c r="L109" s="252"/>
      <c r="M109" s="252"/>
      <c r="N109" s="252"/>
      <c r="O109" s="252"/>
      <c r="P109" s="252"/>
      <c r="Q109" s="252"/>
      <c r="R109" s="157" t="s">
        <v>164</v>
      </c>
      <c r="S109" s="158" t="s">
        <v>165</v>
      </c>
      <c r="T109" s="85">
        <v>0.4</v>
      </c>
      <c r="U109" s="168">
        <v>0.1</v>
      </c>
      <c r="V109" s="253">
        <v>-0.5</v>
      </c>
      <c r="W109" s="254">
        <v>-0.4</v>
      </c>
      <c r="X109" s="309">
        <v>1.1</v>
      </c>
      <c r="Y109" s="256">
        <v>-0.6</v>
      </c>
      <c r="Z109" s="87">
        <v>-4.8</v>
      </c>
      <c r="AA109" s="73" t="s">
        <v>163</v>
      </c>
      <c r="AB109" s="93">
        <v>47.3</v>
      </c>
      <c r="AC109" s="94">
        <v>46.8</v>
      </c>
      <c r="AD109" s="87">
        <v>3.8</v>
      </c>
      <c r="AE109" s="121">
        <v>3.9</v>
      </c>
      <c r="AF109" s="88">
        <v>3.6</v>
      </c>
      <c r="AG109" s="119">
        <v>7.3</v>
      </c>
      <c r="AH109" s="121">
        <v>8.1</v>
      </c>
      <c r="AI109" s="90">
        <v>6.4</v>
      </c>
      <c r="AJ109" s="100">
        <v>252</v>
      </c>
      <c r="AK109" s="101">
        <v>5516</v>
      </c>
      <c r="AL109" s="102">
        <v>1.06</v>
      </c>
      <c r="AM109" s="103">
        <v>-0.2</v>
      </c>
      <c r="AN109" s="85">
        <v>1</v>
      </c>
      <c r="AO109" s="111">
        <v>1155</v>
      </c>
      <c r="AP109" s="106">
        <v>-10.7</v>
      </c>
      <c r="AQ109" s="94">
        <v>-2.6</v>
      </c>
      <c r="AR109" s="108">
        <v>20.9</v>
      </c>
      <c r="AS109" s="73" t="s">
        <v>163</v>
      </c>
    </row>
    <row r="110" spans="3:45" ht="24" customHeight="1">
      <c r="C110" s="73" t="s">
        <v>166</v>
      </c>
      <c r="D110" s="250"/>
      <c r="E110" s="252"/>
      <c r="F110" s="252"/>
      <c r="G110" s="252"/>
      <c r="H110" s="252"/>
      <c r="I110" s="252"/>
      <c r="J110" s="252"/>
      <c r="K110" s="252"/>
      <c r="L110" s="252"/>
      <c r="M110" s="252"/>
      <c r="N110" s="252"/>
      <c r="O110" s="252"/>
      <c r="P110" s="252"/>
      <c r="Q110" s="252"/>
      <c r="R110" s="157" t="s">
        <v>167</v>
      </c>
      <c r="S110" s="158" t="s">
        <v>168</v>
      </c>
      <c r="T110" s="85">
        <v>0.1</v>
      </c>
      <c r="U110" s="168">
        <v>-0.4</v>
      </c>
      <c r="V110" s="253">
        <v>5.3</v>
      </c>
      <c r="W110" s="254">
        <v>5.5</v>
      </c>
      <c r="X110" s="309">
        <v>-1.3</v>
      </c>
      <c r="Y110" s="256">
        <v>-1.5</v>
      </c>
      <c r="Z110" s="87">
        <v>-7.9</v>
      </c>
      <c r="AA110" s="73" t="s">
        <v>166</v>
      </c>
      <c r="AB110" s="93">
        <v>45</v>
      </c>
      <c r="AC110" s="94">
        <v>46</v>
      </c>
      <c r="AD110" s="87">
        <v>3.7</v>
      </c>
      <c r="AE110" s="121">
        <v>3.8</v>
      </c>
      <c r="AF110" s="88">
        <v>3.5</v>
      </c>
      <c r="AG110" s="119">
        <v>7.2</v>
      </c>
      <c r="AH110" s="121">
        <v>8.5</v>
      </c>
      <c r="AI110" s="90">
        <v>5.8</v>
      </c>
      <c r="AJ110" s="100">
        <v>244</v>
      </c>
      <c r="AK110" s="101">
        <v>5532</v>
      </c>
      <c r="AL110" s="102">
        <v>1.07</v>
      </c>
      <c r="AM110" s="103">
        <v>-0.9</v>
      </c>
      <c r="AN110" s="85">
        <v>0</v>
      </c>
      <c r="AO110" s="111">
        <v>1354</v>
      </c>
      <c r="AP110" s="106">
        <v>6</v>
      </c>
      <c r="AQ110" s="94">
        <v>-2.6</v>
      </c>
      <c r="AR110" s="94">
        <v>6.6</v>
      </c>
      <c r="AS110" s="73" t="s">
        <v>166</v>
      </c>
    </row>
    <row r="111" spans="3:45" ht="24" customHeight="1">
      <c r="C111" s="73" t="s">
        <v>169</v>
      </c>
      <c r="D111" s="250"/>
      <c r="E111" s="252"/>
      <c r="F111" s="252"/>
      <c r="G111" s="252"/>
      <c r="H111" s="252"/>
      <c r="I111" s="252"/>
      <c r="J111" s="252"/>
      <c r="K111" s="252"/>
      <c r="L111" s="252"/>
      <c r="M111" s="252"/>
      <c r="N111" s="252"/>
      <c r="O111" s="252"/>
      <c r="P111" s="252"/>
      <c r="Q111" s="252"/>
      <c r="R111" s="157"/>
      <c r="S111" s="158"/>
      <c r="T111" s="85">
        <v>-0.1</v>
      </c>
      <c r="U111" s="168"/>
      <c r="V111" s="253">
        <v>-4.4</v>
      </c>
      <c r="W111" s="254">
        <v>-4.3</v>
      </c>
      <c r="X111" s="309">
        <v>-2.3</v>
      </c>
      <c r="Y111" s="256">
        <v>-2.8</v>
      </c>
      <c r="Z111" s="87"/>
      <c r="AA111" s="73" t="s">
        <v>169</v>
      </c>
      <c r="AB111" s="93">
        <v>44.4</v>
      </c>
      <c r="AC111" s="94">
        <v>44.7</v>
      </c>
      <c r="AD111" s="87">
        <v>3.6</v>
      </c>
      <c r="AE111" s="121">
        <v>3.7</v>
      </c>
      <c r="AF111" s="88">
        <v>3.3</v>
      </c>
      <c r="AG111" s="119">
        <v>6.5</v>
      </c>
      <c r="AH111" s="121">
        <v>7.6</v>
      </c>
      <c r="AI111" s="90">
        <v>5.3</v>
      </c>
      <c r="AJ111" s="100">
        <v>236</v>
      </c>
      <c r="AK111" s="101">
        <v>5514</v>
      </c>
      <c r="AL111" s="102">
        <v>1.07</v>
      </c>
      <c r="AM111" s="103">
        <v>-1.9</v>
      </c>
      <c r="AN111" s="85"/>
      <c r="AO111" s="111">
        <v>947</v>
      </c>
      <c r="AP111" s="106">
        <v>-23.4</v>
      </c>
      <c r="AQ111" s="94"/>
      <c r="AR111" s="94">
        <v>15.6</v>
      </c>
      <c r="AS111" s="73" t="s">
        <v>169</v>
      </c>
    </row>
    <row r="112" spans="3:45" ht="9.75" customHeight="1" thickBot="1">
      <c r="C112" s="318"/>
      <c r="D112" s="319"/>
      <c r="E112" s="320"/>
      <c r="F112" s="320"/>
      <c r="G112" s="320"/>
      <c r="H112" s="320"/>
      <c r="I112" s="320"/>
      <c r="J112" s="320"/>
      <c r="K112" s="320"/>
      <c r="L112" s="320"/>
      <c r="M112" s="320"/>
      <c r="N112" s="320"/>
      <c r="O112" s="320"/>
      <c r="P112" s="320"/>
      <c r="Q112" s="320"/>
      <c r="R112" s="321"/>
      <c r="S112" s="322"/>
      <c r="T112" s="323"/>
      <c r="U112" s="324"/>
      <c r="V112" s="325"/>
      <c r="W112" s="326"/>
      <c r="X112" s="327"/>
      <c r="Y112" s="328"/>
      <c r="Z112" s="329"/>
      <c r="AA112" s="330"/>
      <c r="AB112" s="331"/>
      <c r="AC112" s="332"/>
      <c r="AD112" s="329"/>
      <c r="AE112" s="333"/>
      <c r="AF112" s="334"/>
      <c r="AG112" s="335"/>
      <c r="AH112" s="333"/>
      <c r="AI112" s="336"/>
      <c r="AJ112" s="337"/>
      <c r="AK112" s="338"/>
      <c r="AL112" s="339"/>
      <c r="AM112" s="340"/>
      <c r="AN112" s="323"/>
      <c r="AO112" s="341"/>
      <c r="AP112" s="342"/>
      <c r="AQ112" s="332"/>
      <c r="AR112" s="332"/>
      <c r="AS112" s="318"/>
    </row>
    <row r="113" spans="1:45" ht="7.5" customHeight="1">
      <c r="A113" s="126"/>
      <c r="B113" s="126"/>
      <c r="C113" s="343"/>
      <c r="D113" s="344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  <c r="R113" s="126"/>
      <c r="S113" s="126"/>
      <c r="T113" s="126"/>
      <c r="U113" s="345"/>
      <c r="V113" s="346"/>
      <c r="W113" s="345"/>
      <c r="X113" s="345"/>
      <c r="Y113" s="345"/>
      <c r="Z113" s="345"/>
      <c r="AA113" s="347"/>
      <c r="AB113" s="347"/>
      <c r="AC113" s="348"/>
      <c r="AD113" s="345"/>
      <c r="AE113" s="345"/>
      <c r="AF113" s="345"/>
      <c r="AG113" s="126"/>
      <c r="AH113" s="126"/>
      <c r="AI113" s="126"/>
      <c r="AJ113" s="126"/>
      <c r="AK113" s="126"/>
      <c r="AL113" s="126"/>
      <c r="AM113" s="126"/>
      <c r="AN113" s="126"/>
      <c r="AO113" s="126"/>
      <c r="AP113" s="126"/>
      <c r="AQ113" s="126"/>
      <c r="AR113" s="126"/>
      <c r="AS113" s="343"/>
    </row>
    <row r="114" spans="1:45" ht="7.5" customHeight="1" thickBot="1">
      <c r="A114" s="126"/>
      <c r="B114" s="126"/>
      <c r="C114" s="344"/>
      <c r="D114" s="349"/>
      <c r="E114" s="349"/>
      <c r="F114" s="349"/>
      <c r="G114" s="350"/>
      <c r="H114" s="350"/>
      <c r="I114" s="350"/>
      <c r="J114" s="350"/>
      <c r="K114" s="126"/>
      <c r="L114" s="350"/>
      <c r="M114" s="350"/>
      <c r="N114" s="126"/>
      <c r="O114" s="350"/>
      <c r="P114" s="350"/>
      <c r="Q114" s="350"/>
      <c r="R114" s="350"/>
      <c r="S114" s="350"/>
      <c r="T114" s="350"/>
      <c r="U114" s="350"/>
      <c r="V114" s="350"/>
      <c r="W114" s="351"/>
      <c r="X114" s="346"/>
      <c r="Y114" s="345"/>
      <c r="Z114" s="351"/>
      <c r="AA114" s="351"/>
      <c r="AB114" s="351"/>
      <c r="AD114" s="352"/>
      <c r="AE114" s="348"/>
      <c r="AF114" s="351"/>
      <c r="AG114" s="351"/>
      <c r="AH114" s="351"/>
      <c r="AI114" s="126"/>
      <c r="AJ114" s="126"/>
      <c r="AK114" s="126"/>
      <c r="AL114" s="126"/>
      <c r="AM114" s="126"/>
      <c r="AN114" s="126"/>
      <c r="AO114" s="126"/>
      <c r="AP114" s="126"/>
      <c r="AQ114" s="126"/>
      <c r="AR114" s="126"/>
      <c r="AS114" s="344"/>
    </row>
    <row r="115" spans="3:45" ht="27" customHeight="1" thickBot="1">
      <c r="C115" s="29"/>
      <c r="D115" s="19" t="s">
        <v>170</v>
      </c>
      <c r="E115" s="21"/>
      <c r="F115" s="21"/>
      <c r="G115" s="21"/>
      <c r="H115" s="21"/>
      <c r="I115" s="21"/>
      <c r="J115" s="25" t="s">
        <v>171</v>
      </c>
      <c r="K115" s="353"/>
      <c r="L115" s="354"/>
      <c r="M115" s="355" t="s">
        <v>172</v>
      </c>
      <c r="N115" s="353"/>
      <c r="O115" s="21"/>
      <c r="P115" s="356"/>
      <c r="Q115" s="357" t="s">
        <v>173</v>
      </c>
      <c r="R115" s="21"/>
      <c r="S115" s="21"/>
      <c r="T115" s="354"/>
      <c r="U115" s="22" t="s">
        <v>174</v>
      </c>
      <c r="V115" s="358" t="s">
        <v>175</v>
      </c>
      <c r="W115" s="21" t="s">
        <v>176</v>
      </c>
      <c r="X115" s="21"/>
      <c r="Y115" s="21"/>
      <c r="Z115" s="21"/>
      <c r="AA115" s="21"/>
      <c r="AB115" s="21"/>
      <c r="AC115" s="24"/>
      <c r="AD115" s="19" t="s">
        <v>177</v>
      </c>
      <c r="AE115" s="21"/>
      <c r="AF115" s="21"/>
      <c r="AG115" s="21"/>
      <c r="AH115" s="21"/>
      <c r="AI115" s="21"/>
      <c r="AJ115" s="21"/>
      <c r="AK115" s="19" t="s">
        <v>178</v>
      </c>
      <c r="AL115" s="21"/>
      <c r="AM115" s="21"/>
      <c r="AN115" s="21"/>
      <c r="AO115" s="359"/>
      <c r="AP115" s="25" t="s">
        <v>179</v>
      </c>
      <c r="AQ115" s="22"/>
      <c r="AR115" s="360"/>
      <c r="AS115" s="29"/>
    </row>
    <row r="116" spans="3:45" ht="27" customHeight="1">
      <c r="C116" s="361"/>
      <c r="D116" s="690" t="s">
        <v>180</v>
      </c>
      <c r="E116" s="691"/>
      <c r="F116" s="692"/>
      <c r="G116" s="655" t="s">
        <v>181</v>
      </c>
      <c r="H116" s="655" t="s">
        <v>182</v>
      </c>
      <c r="I116" s="695" t="s">
        <v>183</v>
      </c>
      <c r="J116" s="680" t="s">
        <v>184</v>
      </c>
      <c r="K116" s="697"/>
      <c r="L116" s="698"/>
      <c r="M116" s="666" t="s">
        <v>185</v>
      </c>
      <c r="N116" s="663"/>
      <c r="O116" s="663"/>
      <c r="P116" s="663"/>
      <c r="Q116" s="680" t="s">
        <v>186</v>
      </c>
      <c r="R116" s="681"/>
      <c r="S116" s="686" t="s">
        <v>187</v>
      </c>
      <c r="T116" s="670"/>
      <c r="U116" s="676" t="s">
        <v>188</v>
      </c>
      <c r="V116" s="679" t="s">
        <v>189</v>
      </c>
      <c r="W116" s="680" t="s">
        <v>190</v>
      </c>
      <c r="X116" s="681"/>
      <c r="Y116" s="686" t="s">
        <v>191</v>
      </c>
      <c r="Z116" s="681"/>
      <c r="AA116" s="669" t="s">
        <v>192</v>
      </c>
      <c r="AB116" s="670"/>
      <c r="AC116" s="362"/>
      <c r="AD116" s="667" t="s">
        <v>193</v>
      </c>
      <c r="AE116" s="675" t="s">
        <v>194</v>
      </c>
      <c r="AF116" s="666" t="s">
        <v>195</v>
      </c>
      <c r="AG116" s="661" t="s">
        <v>196</v>
      </c>
      <c r="AH116" s="663" t="s">
        <v>197</v>
      </c>
      <c r="AI116" s="665" t="s">
        <v>198</v>
      </c>
      <c r="AJ116" s="666"/>
      <c r="AK116" s="667" t="s">
        <v>199</v>
      </c>
      <c r="AL116" s="655" t="s">
        <v>200</v>
      </c>
      <c r="AM116" s="657" t="s">
        <v>201</v>
      </c>
      <c r="AN116" s="657" t="s">
        <v>202</v>
      </c>
      <c r="AO116" s="659" t="s">
        <v>203</v>
      </c>
      <c r="AP116" s="418" t="s">
        <v>204</v>
      </c>
      <c r="AQ116" s="383" t="s">
        <v>205</v>
      </c>
      <c r="AR116" s="386" t="s">
        <v>206</v>
      </c>
      <c r="AS116" s="361"/>
    </row>
    <row r="117" spans="3:45" ht="26.25" customHeight="1">
      <c r="C117" s="32"/>
      <c r="D117" s="642" t="s">
        <v>207</v>
      </c>
      <c r="E117" s="644" t="s">
        <v>208</v>
      </c>
      <c r="F117" s="646" t="s">
        <v>209</v>
      </c>
      <c r="G117" s="693"/>
      <c r="H117" s="694"/>
      <c r="I117" s="696"/>
      <c r="J117" s="648" t="s">
        <v>207</v>
      </c>
      <c r="K117" s="650" t="s">
        <v>208</v>
      </c>
      <c r="L117" s="652" t="s">
        <v>209</v>
      </c>
      <c r="M117" s="641" t="s">
        <v>210</v>
      </c>
      <c r="N117" s="654"/>
      <c r="O117" s="640" t="s">
        <v>211</v>
      </c>
      <c r="P117" s="641"/>
      <c r="Q117" s="682"/>
      <c r="R117" s="683"/>
      <c r="S117" s="671"/>
      <c r="T117" s="672"/>
      <c r="U117" s="677"/>
      <c r="V117" s="677"/>
      <c r="W117" s="682"/>
      <c r="X117" s="683"/>
      <c r="Y117" s="671"/>
      <c r="Z117" s="683"/>
      <c r="AA117" s="671"/>
      <c r="AB117" s="672"/>
      <c r="AC117" s="362"/>
      <c r="AD117" s="668"/>
      <c r="AE117" s="656"/>
      <c r="AF117" s="664"/>
      <c r="AG117" s="662"/>
      <c r="AH117" s="664"/>
      <c r="AI117" s="609" t="s">
        <v>212</v>
      </c>
      <c r="AJ117" s="414" t="s">
        <v>213</v>
      </c>
      <c r="AK117" s="668"/>
      <c r="AL117" s="656"/>
      <c r="AM117" s="658"/>
      <c r="AN117" s="658"/>
      <c r="AO117" s="660"/>
      <c r="AP117" s="419"/>
      <c r="AQ117" s="384"/>
      <c r="AR117" s="387"/>
      <c r="AS117" s="32"/>
    </row>
    <row r="118" spans="3:45" s="14" customFormat="1" ht="27" customHeight="1">
      <c r="C118" s="361"/>
      <c r="D118" s="643"/>
      <c r="E118" s="645"/>
      <c r="F118" s="647"/>
      <c r="G118" s="693"/>
      <c r="H118" s="694"/>
      <c r="I118" s="696"/>
      <c r="J118" s="649"/>
      <c r="K118" s="651"/>
      <c r="L118" s="653"/>
      <c r="M118" s="366" t="s">
        <v>214</v>
      </c>
      <c r="N118" s="367" t="s">
        <v>215</v>
      </c>
      <c r="O118" s="367" t="s">
        <v>214</v>
      </c>
      <c r="P118" s="368" t="s">
        <v>215</v>
      </c>
      <c r="Q118" s="684"/>
      <c r="R118" s="685"/>
      <c r="S118" s="673"/>
      <c r="T118" s="674"/>
      <c r="U118" s="678"/>
      <c r="V118" s="678"/>
      <c r="W118" s="684"/>
      <c r="X118" s="685"/>
      <c r="Y118" s="673"/>
      <c r="Z118" s="685"/>
      <c r="AA118" s="673"/>
      <c r="AB118" s="674"/>
      <c r="AC118" s="416"/>
      <c r="AD118" s="668"/>
      <c r="AE118" s="656"/>
      <c r="AF118" s="664"/>
      <c r="AG118" s="662"/>
      <c r="AH118" s="664"/>
      <c r="AI118" s="452"/>
      <c r="AJ118" s="415"/>
      <c r="AK118" s="668"/>
      <c r="AL118" s="656"/>
      <c r="AM118" s="658"/>
      <c r="AN118" s="658"/>
      <c r="AO118" s="660"/>
      <c r="AP118" s="420"/>
      <c r="AQ118" s="385"/>
      <c r="AR118" s="388"/>
      <c r="AS118" s="361"/>
    </row>
    <row r="119" spans="3:45" ht="76.5" customHeight="1" thickBot="1">
      <c r="C119" s="32"/>
      <c r="D119" s="369" t="s">
        <v>216</v>
      </c>
      <c r="E119" s="40" t="s">
        <v>217</v>
      </c>
      <c r="F119" s="43" t="s">
        <v>217</v>
      </c>
      <c r="G119" s="37" t="s">
        <v>218</v>
      </c>
      <c r="H119" s="37" t="s">
        <v>218</v>
      </c>
      <c r="I119" s="365" t="s">
        <v>219</v>
      </c>
      <c r="J119" s="369" t="s">
        <v>216</v>
      </c>
      <c r="K119" s="40" t="s">
        <v>217</v>
      </c>
      <c r="L119" s="370" t="s">
        <v>217</v>
      </c>
      <c r="M119" s="371"/>
      <c r="N119" s="372"/>
      <c r="O119" s="372"/>
      <c r="P119" s="373"/>
      <c r="Q119" s="369" t="s">
        <v>220</v>
      </c>
      <c r="R119" s="374" t="s">
        <v>40</v>
      </c>
      <c r="S119" s="375" t="s">
        <v>220</v>
      </c>
      <c r="T119" s="370" t="s">
        <v>221</v>
      </c>
      <c r="U119" s="376" t="s">
        <v>221</v>
      </c>
      <c r="V119" s="377" t="s">
        <v>221</v>
      </c>
      <c r="W119" s="378" t="s">
        <v>222</v>
      </c>
      <c r="X119" s="379" t="s">
        <v>41</v>
      </c>
      <c r="Y119" s="378" t="s">
        <v>222</v>
      </c>
      <c r="Z119" s="380" t="s">
        <v>41</v>
      </c>
      <c r="AA119" s="364" t="s">
        <v>222</v>
      </c>
      <c r="AB119" s="380" t="s">
        <v>41</v>
      </c>
      <c r="AC119" s="417"/>
      <c r="AD119" s="381" t="s">
        <v>223</v>
      </c>
      <c r="AE119" s="382" t="s">
        <v>223</v>
      </c>
      <c r="AF119" s="48" t="s">
        <v>224</v>
      </c>
      <c r="AG119" s="46" t="s">
        <v>225</v>
      </c>
      <c r="AH119" s="35" t="s">
        <v>226</v>
      </c>
      <c r="AI119" s="44" t="s">
        <v>226</v>
      </c>
      <c r="AJ119" s="45" t="s">
        <v>226</v>
      </c>
      <c r="AK119" s="47" t="s">
        <v>41</v>
      </c>
      <c r="AL119" s="49" t="s">
        <v>41</v>
      </c>
      <c r="AM119" s="49" t="s">
        <v>41</v>
      </c>
      <c r="AN119" s="49" t="s">
        <v>41</v>
      </c>
      <c r="AO119" s="363" t="s">
        <v>227</v>
      </c>
      <c r="AP119" s="389" t="s">
        <v>228</v>
      </c>
      <c r="AQ119" s="49" t="s">
        <v>41</v>
      </c>
      <c r="AR119" s="50" t="s">
        <v>228</v>
      </c>
      <c r="AS119" s="32"/>
    </row>
    <row r="120" spans="3:45" s="10" customFormat="1" ht="6.75" customHeight="1">
      <c r="C120" s="390"/>
      <c r="D120" s="391"/>
      <c r="E120" s="61"/>
      <c r="F120" s="392"/>
      <c r="G120" s="393"/>
      <c r="H120" s="393"/>
      <c r="I120" s="394"/>
      <c r="J120" s="391"/>
      <c r="K120" s="395"/>
      <c r="L120" s="396"/>
      <c r="M120" s="57"/>
      <c r="N120" s="68"/>
      <c r="O120" s="68"/>
      <c r="P120" s="54"/>
      <c r="Q120" s="397"/>
      <c r="R120" s="56"/>
      <c r="S120" s="31"/>
      <c r="T120" s="60"/>
      <c r="U120" s="398"/>
      <c r="V120" s="65"/>
      <c r="W120" s="399"/>
      <c r="X120" s="64"/>
      <c r="Y120" s="399"/>
      <c r="Z120" s="62"/>
      <c r="AA120" s="400"/>
      <c r="AB120" s="62"/>
      <c r="AC120" s="65"/>
      <c r="AD120" s="397"/>
      <c r="AE120" s="58"/>
      <c r="AF120" s="31"/>
      <c r="AG120" s="58"/>
      <c r="AH120" s="31"/>
      <c r="AI120" s="55"/>
      <c r="AJ120" s="54"/>
      <c r="AK120" s="397"/>
      <c r="AL120" s="58"/>
      <c r="AM120" s="58"/>
      <c r="AN120" s="58"/>
      <c r="AO120" s="401"/>
      <c r="AP120" s="66"/>
      <c r="AQ120" s="58"/>
      <c r="AR120" s="67"/>
      <c r="AS120" s="390"/>
    </row>
    <row r="121" spans="3:45" s="10" customFormat="1" ht="24" customHeight="1" hidden="1">
      <c r="C121" s="115" t="s">
        <v>229</v>
      </c>
      <c r="D121" s="157">
        <v>9.8</v>
      </c>
      <c r="E121" s="87">
        <v>4.919308569612113</v>
      </c>
      <c r="F121" s="402">
        <v>14.727290689725493</v>
      </c>
      <c r="G121" s="103">
        <v>11.4</v>
      </c>
      <c r="H121" s="403">
        <v>12.5</v>
      </c>
      <c r="I121" s="404">
        <v>4</v>
      </c>
      <c r="J121" s="157">
        <v>19.915075527536047</v>
      </c>
      <c r="K121" s="121">
        <v>15.86133278502983</v>
      </c>
      <c r="L121" s="158">
        <v>25.662259247056923</v>
      </c>
      <c r="M121" s="405" t="s">
        <v>230</v>
      </c>
      <c r="N121" s="406" t="s">
        <v>230</v>
      </c>
      <c r="O121" s="406" t="s">
        <v>230</v>
      </c>
      <c r="P121" s="407" t="s">
        <v>230</v>
      </c>
      <c r="Q121" s="408">
        <v>99.1</v>
      </c>
      <c r="R121" s="409">
        <v>3.3</v>
      </c>
      <c r="S121" s="410">
        <v>100.7</v>
      </c>
      <c r="T121" s="411">
        <v>-4.1</v>
      </c>
      <c r="U121" s="412">
        <v>2.6</v>
      </c>
      <c r="V121" s="413">
        <v>2.4</v>
      </c>
      <c r="W121" s="421">
        <v>46040.586</v>
      </c>
      <c r="X121" s="422">
        <v>9.43952108886279</v>
      </c>
      <c r="Y121" s="421">
        <v>39671.66</v>
      </c>
      <c r="Z121" s="407">
        <v>20.388771180686447</v>
      </c>
      <c r="AA121" s="423">
        <v>7289.1</v>
      </c>
      <c r="AB121" s="88">
        <v>-23.09940286540207</v>
      </c>
      <c r="AC121" s="92" t="s">
        <v>58</v>
      </c>
      <c r="AD121" s="424"/>
      <c r="AE121" s="425"/>
      <c r="AF121" s="36"/>
      <c r="AG121" s="426">
        <v>2.265</v>
      </c>
      <c r="AH121" s="427">
        <v>18003.4</v>
      </c>
      <c r="AI121" s="428">
        <v>123.97</v>
      </c>
      <c r="AJ121" s="429">
        <v>144.11</v>
      </c>
      <c r="AK121" s="430">
        <v>-1.5</v>
      </c>
      <c r="AL121" s="103">
        <v>0.3976143141153159</v>
      </c>
      <c r="AM121" s="103">
        <v>0.29880478087649465</v>
      </c>
      <c r="AN121" s="103">
        <v>0.4430080803831373</v>
      </c>
      <c r="AO121" s="431" t="s">
        <v>230</v>
      </c>
      <c r="AP121" s="432" t="s">
        <v>230</v>
      </c>
      <c r="AQ121" s="425" t="s">
        <v>230</v>
      </c>
      <c r="AR121" s="107" t="s">
        <v>76</v>
      </c>
      <c r="AS121" s="115" t="s">
        <v>60</v>
      </c>
    </row>
    <row r="122" spans="3:45" s="10" customFormat="1" ht="24" customHeight="1" hidden="1">
      <c r="C122" s="115" t="s">
        <v>231</v>
      </c>
      <c r="D122" s="157">
        <v>2.1</v>
      </c>
      <c r="E122" s="87">
        <v>2.8734206045628383</v>
      </c>
      <c r="F122" s="402">
        <v>3.8310714609366414</v>
      </c>
      <c r="G122" s="103">
        <v>-3.9</v>
      </c>
      <c r="H122" s="403">
        <v>3.4</v>
      </c>
      <c r="I122" s="404">
        <v>-3</v>
      </c>
      <c r="J122" s="157">
        <v>-7.798600767549885</v>
      </c>
      <c r="K122" s="121">
        <v>-7.654813444401043</v>
      </c>
      <c r="L122" s="158">
        <v>-5.656190369455516</v>
      </c>
      <c r="M122" s="405" t="s">
        <v>230</v>
      </c>
      <c r="N122" s="406" t="s">
        <v>230</v>
      </c>
      <c r="O122" s="406" t="s">
        <v>230</v>
      </c>
      <c r="P122" s="407" t="s">
        <v>230</v>
      </c>
      <c r="Q122" s="408">
        <v>100.2</v>
      </c>
      <c r="R122" s="409">
        <v>1.1</v>
      </c>
      <c r="S122" s="410">
        <v>109.8</v>
      </c>
      <c r="T122" s="411">
        <v>9</v>
      </c>
      <c r="U122" s="412">
        <v>-0.5</v>
      </c>
      <c r="V122" s="413">
        <v>-0.9</v>
      </c>
      <c r="W122" s="421">
        <v>51411.190248</v>
      </c>
      <c r="X122" s="422">
        <v>11.664935382109249</v>
      </c>
      <c r="Y122" s="421">
        <v>39961.467071</v>
      </c>
      <c r="Z122" s="407">
        <v>0.7305113882071623</v>
      </c>
      <c r="AA122" s="423">
        <v>13232.1</v>
      </c>
      <c r="AB122" s="88">
        <v>81.53269951022759</v>
      </c>
      <c r="AC122" s="92" t="s">
        <v>62</v>
      </c>
      <c r="AD122" s="424"/>
      <c r="AE122" s="425"/>
      <c r="AF122" s="36"/>
      <c r="AG122" s="426">
        <v>1.58</v>
      </c>
      <c r="AH122" s="427">
        <v>16527.17</v>
      </c>
      <c r="AI122" s="428">
        <v>133.39</v>
      </c>
      <c r="AJ122" s="429">
        <v>142.94</v>
      </c>
      <c r="AK122" s="430">
        <v>1</v>
      </c>
      <c r="AL122" s="103">
        <v>2.0792079207920864</v>
      </c>
      <c r="AM122" s="103">
        <v>2.08540218470705</v>
      </c>
      <c r="AN122" s="103">
        <v>1.9728443139737948</v>
      </c>
      <c r="AO122" s="431">
        <v>15.61</v>
      </c>
      <c r="AP122" s="432" t="s">
        <v>230</v>
      </c>
      <c r="AQ122" s="425" t="s">
        <v>230</v>
      </c>
      <c r="AR122" s="107" t="s">
        <v>76</v>
      </c>
      <c r="AS122" s="115" t="s">
        <v>63</v>
      </c>
    </row>
    <row r="123" spans="3:45" s="10" customFormat="1" ht="24" customHeight="1" hidden="1">
      <c r="C123" s="52" t="s">
        <v>232</v>
      </c>
      <c r="D123" s="157">
        <v>-13</v>
      </c>
      <c r="E123" s="87">
        <v>-8.726246895198443</v>
      </c>
      <c r="F123" s="402">
        <v>-24.14986703744279</v>
      </c>
      <c r="G123" s="103">
        <v>-18.6</v>
      </c>
      <c r="H123" s="403">
        <v>-10.3</v>
      </c>
      <c r="I123" s="404">
        <v>-3.9</v>
      </c>
      <c r="J123" s="157">
        <v>-19.779368563100093</v>
      </c>
      <c r="K123" s="121">
        <v>-18.785025708572732</v>
      </c>
      <c r="L123" s="158">
        <v>-21.07976218857472</v>
      </c>
      <c r="M123" s="405" t="s">
        <v>230</v>
      </c>
      <c r="N123" s="406" t="s">
        <v>230</v>
      </c>
      <c r="O123" s="406" t="s">
        <v>230</v>
      </c>
      <c r="P123" s="407" t="s">
        <v>230</v>
      </c>
      <c r="Q123" s="408">
        <v>93.4</v>
      </c>
      <c r="R123" s="409">
        <v>-6.8</v>
      </c>
      <c r="S123" s="410">
        <v>98.4</v>
      </c>
      <c r="T123" s="411">
        <v>-10.4</v>
      </c>
      <c r="U123" s="412">
        <v>-0.9</v>
      </c>
      <c r="V123" s="413">
        <v>-2.3</v>
      </c>
      <c r="W123" s="421">
        <v>49449.347288</v>
      </c>
      <c r="X123" s="422">
        <v>-3.815984322744441</v>
      </c>
      <c r="Y123" s="421">
        <v>35393.750969</v>
      </c>
      <c r="Z123" s="407">
        <v>-11.430301329739677</v>
      </c>
      <c r="AA123" s="423">
        <v>15191</v>
      </c>
      <c r="AB123" s="88">
        <v>14.804150512768203</v>
      </c>
      <c r="AC123" s="113" t="s">
        <v>65</v>
      </c>
      <c r="AD123" s="424">
        <v>3.7</v>
      </c>
      <c r="AE123" s="425">
        <v>7.4</v>
      </c>
      <c r="AF123" s="36"/>
      <c r="AG123" s="426">
        <v>1.598</v>
      </c>
      <c r="AH123" s="427">
        <v>15836.59</v>
      </c>
      <c r="AI123" s="428">
        <v>119.99</v>
      </c>
      <c r="AJ123" s="429">
        <v>129.79</v>
      </c>
      <c r="AK123" s="430">
        <v>-2.1</v>
      </c>
      <c r="AL123" s="103">
        <v>0.1939864209505373</v>
      </c>
      <c r="AM123" s="103">
        <v>-0.0972762645914429</v>
      </c>
      <c r="AN123" s="103">
        <v>0.08713665939221471</v>
      </c>
      <c r="AO123" s="431">
        <v>16.76</v>
      </c>
      <c r="AP123" s="432" t="s">
        <v>230</v>
      </c>
      <c r="AQ123" s="425" t="s">
        <v>230</v>
      </c>
      <c r="AR123" s="107" t="s">
        <v>76</v>
      </c>
      <c r="AS123" s="52" t="s">
        <v>232</v>
      </c>
    </row>
    <row r="124" spans="3:45" s="10" customFormat="1" ht="24" customHeight="1" hidden="1">
      <c r="C124" s="52" t="s">
        <v>68</v>
      </c>
      <c r="D124" s="157">
        <v>-4.8</v>
      </c>
      <c r="E124" s="87">
        <v>-7.703615727991476</v>
      </c>
      <c r="F124" s="402">
        <v>7.626787266966545</v>
      </c>
      <c r="G124" s="103">
        <v>0.6</v>
      </c>
      <c r="H124" s="103">
        <v>0.1</v>
      </c>
      <c r="I124" s="404">
        <v>-9.2</v>
      </c>
      <c r="J124" s="157">
        <v>28.96727564372901</v>
      </c>
      <c r="K124" s="121">
        <v>29.37773234300147</v>
      </c>
      <c r="L124" s="158">
        <v>22.539672328116538</v>
      </c>
      <c r="M124" s="405" t="s">
        <v>230</v>
      </c>
      <c r="N124" s="406" t="s">
        <v>230</v>
      </c>
      <c r="O124" s="406" t="s">
        <v>230</v>
      </c>
      <c r="P124" s="407" t="s">
        <v>230</v>
      </c>
      <c r="Q124" s="433">
        <v>95.8</v>
      </c>
      <c r="R124" s="90">
        <v>2.6</v>
      </c>
      <c r="S124" s="434">
        <v>95.6</v>
      </c>
      <c r="T124" s="158">
        <v>-2.8</v>
      </c>
      <c r="U124" s="85">
        <v>0.6</v>
      </c>
      <c r="V124" s="435">
        <v>1</v>
      </c>
      <c r="W124" s="421">
        <v>48547.64788900001</v>
      </c>
      <c r="X124" s="422">
        <v>-1.8234808919688277</v>
      </c>
      <c r="Y124" s="421">
        <v>36451.615689000006</v>
      </c>
      <c r="Z124" s="407">
        <v>2.9888460280080125</v>
      </c>
      <c r="AA124" s="423">
        <v>13240.9</v>
      </c>
      <c r="AB124" s="88">
        <v>-12.837206240537157</v>
      </c>
      <c r="AC124" s="92" t="s">
        <v>68</v>
      </c>
      <c r="AD124" s="424">
        <v>3.2</v>
      </c>
      <c r="AE124" s="425">
        <v>9.7</v>
      </c>
      <c r="AF124" s="436"/>
      <c r="AG124" s="426">
        <v>1.77</v>
      </c>
      <c r="AH124" s="427">
        <v>20337.32</v>
      </c>
      <c r="AI124" s="428">
        <v>105.29</v>
      </c>
      <c r="AJ124" s="429">
        <v>101.34</v>
      </c>
      <c r="AK124" s="430">
        <v>-0.8</v>
      </c>
      <c r="AL124" s="103">
        <v>-0.48402710551791017</v>
      </c>
      <c r="AM124" s="103">
        <v>-0.09737098344693607</v>
      </c>
      <c r="AN124" s="103">
        <v>-0.06469321874844525</v>
      </c>
      <c r="AO124" s="431">
        <v>26.9</v>
      </c>
      <c r="AP124" s="432" t="s">
        <v>230</v>
      </c>
      <c r="AQ124" s="425" t="s">
        <v>230</v>
      </c>
      <c r="AR124" s="94" t="s">
        <v>76</v>
      </c>
      <c r="AS124" s="52" t="s">
        <v>68</v>
      </c>
    </row>
    <row r="125" spans="3:45" ht="24" customHeight="1" hidden="1">
      <c r="C125" s="52" t="s">
        <v>70</v>
      </c>
      <c r="D125" s="157">
        <v>3</v>
      </c>
      <c r="E125" s="87">
        <v>2.423546428866331</v>
      </c>
      <c r="F125" s="402">
        <v>4.82235736082481</v>
      </c>
      <c r="G125" s="103">
        <v>16.6</v>
      </c>
      <c r="H125" s="103">
        <v>9</v>
      </c>
      <c r="I125" s="404">
        <v>-0.9</v>
      </c>
      <c r="J125" s="157">
        <v>21.219663628137937</v>
      </c>
      <c r="K125" s="121">
        <v>24.08029967447591</v>
      </c>
      <c r="L125" s="158">
        <v>18.52353457725529</v>
      </c>
      <c r="M125" s="405" t="s">
        <v>230</v>
      </c>
      <c r="N125" s="406" t="s">
        <v>230</v>
      </c>
      <c r="O125" s="406" t="s">
        <v>230</v>
      </c>
      <c r="P125" s="407" t="s">
        <v>230</v>
      </c>
      <c r="Q125" s="433">
        <v>99.9</v>
      </c>
      <c r="R125" s="90">
        <v>4.3</v>
      </c>
      <c r="S125" s="434">
        <v>97.8</v>
      </c>
      <c r="T125" s="158">
        <v>2.3</v>
      </c>
      <c r="U125" s="85">
        <v>1.9</v>
      </c>
      <c r="V125" s="435">
        <v>2.1</v>
      </c>
      <c r="W125" s="421">
        <v>52045.240651</v>
      </c>
      <c r="X125" s="422">
        <v>7.20445359164863</v>
      </c>
      <c r="Y125" s="421">
        <v>42449.37001399999</v>
      </c>
      <c r="Z125" s="407">
        <v>16.45401503234308</v>
      </c>
      <c r="AA125" s="423">
        <v>12400</v>
      </c>
      <c r="AB125" s="88">
        <v>-6.350776759887921</v>
      </c>
      <c r="AC125" s="92" t="s">
        <v>70</v>
      </c>
      <c r="AD125" s="424">
        <v>2.2</v>
      </c>
      <c r="AE125" s="425">
        <v>3.8</v>
      </c>
      <c r="AF125" s="436"/>
      <c r="AG125" s="426">
        <v>1.27</v>
      </c>
      <c r="AH125" s="427">
        <v>12999.7</v>
      </c>
      <c r="AI125" s="428">
        <v>125.27</v>
      </c>
      <c r="AJ125" s="429">
        <v>109.57</v>
      </c>
      <c r="AK125" s="430">
        <v>-0.6</v>
      </c>
      <c r="AL125" s="103">
        <v>-0.6809338521400718</v>
      </c>
      <c r="AM125" s="103">
        <v>-0.5847953216374151</v>
      </c>
      <c r="AN125" s="103">
        <v>-0.8172280757768817</v>
      </c>
      <c r="AO125" s="431">
        <v>26.29</v>
      </c>
      <c r="AP125" s="432" t="s">
        <v>230</v>
      </c>
      <c r="AQ125" s="425" t="s">
        <v>230</v>
      </c>
      <c r="AR125" s="94" t="s">
        <v>76</v>
      </c>
      <c r="AS125" s="52" t="s">
        <v>70</v>
      </c>
    </row>
    <row r="126" spans="3:45" ht="27" customHeight="1" hidden="1">
      <c r="C126" s="73" t="s">
        <v>71</v>
      </c>
      <c r="D126" s="157">
        <v>-4.4</v>
      </c>
      <c r="E126" s="87">
        <v>-3.9</v>
      </c>
      <c r="F126" s="402">
        <v>-10.8</v>
      </c>
      <c r="G126" s="103">
        <v>-12.6</v>
      </c>
      <c r="H126" s="103">
        <v>-14.5</v>
      </c>
      <c r="I126" s="404">
        <v>-5.9</v>
      </c>
      <c r="J126" s="157">
        <v>-19.564417848553887</v>
      </c>
      <c r="K126" s="121">
        <v>-23.583813215819646</v>
      </c>
      <c r="L126" s="158">
        <v>-14.688181722841648</v>
      </c>
      <c r="M126" s="405" t="s">
        <v>230</v>
      </c>
      <c r="N126" s="406" t="s">
        <v>230</v>
      </c>
      <c r="O126" s="406" t="s">
        <v>230</v>
      </c>
      <c r="P126" s="407" t="s">
        <v>230</v>
      </c>
      <c r="Q126" s="437">
        <v>90.8</v>
      </c>
      <c r="R126" s="90">
        <v>-9.1</v>
      </c>
      <c r="S126" s="438">
        <v>91.8</v>
      </c>
      <c r="T126" s="158">
        <v>-6.1</v>
      </c>
      <c r="U126" s="85">
        <v>0.4</v>
      </c>
      <c r="V126" s="435">
        <v>-2</v>
      </c>
      <c r="W126" s="421">
        <v>48592.792</v>
      </c>
      <c r="X126" s="422">
        <f aca="true" t="shared" si="0" ref="X126:X131">(W126/W125)*100-100</f>
        <v>-6.633553054641624</v>
      </c>
      <c r="Y126" s="421">
        <v>41509.071</v>
      </c>
      <c r="Z126" s="407">
        <f aca="true" t="shared" si="1" ref="Z126:Z131">(Y126/Y125)*100-100</f>
        <v>-2.2151071115775665</v>
      </c>
      <c r="AA126" s="423">
        <v>11912.6</v>
      </c>
      <c r="AB126" s="88">
        <v>-3.930645161290329</v>
      </c>
      <c r="AC126" s="92" t="s">
        <v>72</v>
      </c>
      <c r="AD126" s="424">
        <v>3.1</v>
      </c>
      <c r="AE126" s="425">
        <v>14.7</v>
      </c>
      <c r="AF126" s="439" t="s">
        <v>233</v>
      </c>
      <c r="AG126" s="426">
        <v>1.4</v>
      </c>
      <c r="AH126" s="427">
        <v>11024.94</v>
      </c>
      <c r="AI126" s="428">
        <v>132.71</v>
      </c>
      <c r="AJ126" s="429">
        <v>116.11</v>
      </c>
      <c r="AK126" s="430">
        <v>-2.4</v>
      </c>
      <c r="AL126" s="103">
        <v>-0.9794319294808957</v>
      </c>
      <c r="AM126" s="103">
        <v>-0.7843137254901933</v>
      </c>
      <c r="AN126" s="103">
        <v>-0.8337060486792467</v>
      </c>
      <c r="AO126" s="431">
        <v>26.31</v>
      </c>
      <c r="AP126" s="432" t="s">
        <v>234</v>
      </c>
      <c r="AQ126" s="425" t="s">
        <v>234</v>
      </c>
      <c r="AR126" s="94" t="s">
        <v>76</v>
      </c>
      <c r="AS126" s="73" t="s">
        <v>71</v>
      </c>
    </row>
    <row r="127" spans="3:45" ht="24" customHeight="1">
      <c r="C127" s="73" t="s">
        <v>73</v>
      </c>
      <c r="D127" s="157">
        <v>-6</v>
      </c>
      <c r="E127" s="87">
        <v>-5.5</v>
      </c>
      <c r="F127" s="402">
        <v>-6.2</v>
      </c>
      <c r="G127" s="103">
        <v>-3.7</v>
      </c>
      <c r="H127" s="103">
        <v>-5.4</v>
      </c>
      <c r="I127" s="404">
        <v>-7.7</v>
      </c>
      <c r="J127" s="157">
        <v>7.2130804216008215</v>
      </c>
      <c r="K127" s="121">
        <v>23.57343951460804</v>
      </c>
      <c r="L127" s="158">
        <v>-13.702320559768623</v>
      </c>
      <c r="M127" s="405" t="s">
        <v>234</v>
      </c>
      <c r="N127" s="406" t="s">
        <v>234</v>
      </c>
      <c r="O127" s="406" t="s">
        <v>234</v>
      </c>
      <c r="P127" s="407" t="s">
        <v>234</v>
      </c>
      <c r="Q127" s="437">
        <v>93.3</v>
      </c>
      <c r="R127" s="90">
        <v>2.8</v>
      </c>
      <c r="S127" s="438">
        <v>86.5</v>
      </c>
      <c r="T127" s="158">
        <v>-5.8</v>
      </c>
      <c r="U127" s="85">
        <v>0.3</v>
      </c>
      <c r="V127" s="435">
        <v>0.6</v>
      </c>
      <c r="W127" s="421">
        <v>52727.107</v>
      </c>
      <c r="X127" s="422">
        <f t="shared" si="0"/>
        <v>8.508082844879539</v>
      </c>
      <c r="Y127" s="440">
        <v>43067.102</v>
      </c>
      <c r="Z127" s="407">
        <f t="shared" si="1"/>
        <v>3.753471138874673</v>
      </c>
      <c r="AA127" s="423">
        <v>13387.2</v>
      </c>
      <c r="AB127" s="88">
        <v>12.37849000218256</v>
      </c>
      <c r="AC127" s="73" t="s">
        <v>73</v>
      </c>
      <c r="AD127" s="424">
        <v>2.9</v>
      </c>
      <c r="AE127" s="425">
        <v>21.4</v>
      </c>
      <c r="AF127" s="441" t="s">
        <v>235</v>
      </c>
      <c r="AG127" s="426">
        <v>0.7</v>
      </c>
      <c r="AH127" s="427">
        <v>7972.21</v>
      </c>
      <c r="AI127" s="428">
        <v>119.02</v>
      </c>
      <c r="AJ127" s="429">
        <v>130.96</v>
      </c>
      <c r="AK127" s="430">
        <v>-1.6</v>
      </c>
      <c r="AL127" s="103">
        <v>-0.5934718100890137</v>
      </c>
      <c r="AM127" s="103">
        <v>-0.7905138339920939</v>
      </c>
      <c r="AN127" s="103">
        <v>-0.6963106399529408</v>
      </c>
      <c r="AO127" s="431">
        <v>31.04</v>
      </c>
      <c r="AP127" s="432" t="s">
        <v>234</v>
      </c>
      <c r="AQ127" s="425" t="s">
        <v>234</v>
      </c>
      <c r="AR127" s="94" t="s">
        <v>76</v>
      </c>
      <c r="AS127" s="73" t="s">
        <v>73</v>
      </c>
    </row>
    <row r="128" spans="3:45" ht="24" customHeight="1">
      <c r="C128" s="73" t="s">
        <v>74</v>
      </c>
      <c r="D128" s="157">
        <v>6.1</v>
      </c>
      <c r="E128" s="87">
        <v>3.8</v>
      </c>
      <c r="F128" s="402">
        <v>13.7</v>
      </c>
      <c r="G128" s="103">
        <v>8.2</v>
      </c>
      <c r="H128" s="103">
        <v>5.7</v>
      </c>
      <c r="I128" s="404">
        <v>3.5</v>
      </c>
      <c r="J128" s="157">
        <v>16.9</v>
      </c>
      <c r="K128" s="121">
        <v>13.8</v>
      </c>
      <c r="L128" s="158">
        <v>20</v>
      </c>
      <c r="M128" s="405" t="s">
        <v>234</v>
      </c>
      <c r="N128" s="406" t="s">
        <v>234</v>
      </c>
      <c r="O128" s="406" t="s">
        <v>234</v>
      </c>
      <c r="P128" s="407" t="s">
        <v>234</v>
      </c>
      <c r="Q128" s="442">
        <v>96.6</v>
      </c>
      <c r="R128" s="90">
        <v>3.5</v>
      </c>
      <c r="S128" s="438">
        <v>85.4</v>
      </c>
      <c r="T128" s="158">
        <v>-1.3</v>
      </c>
      <c r="U128" s="85">
        <v>1.3</v>
      </c>
      <c r="V128" s="435">
        <v>1.2</v>
      </c>
      <c r="W128" s="421">
        <v>56060.293</v>
      </c>
      <c r="X128" s="422">
        <f t="shared" si="0"/>
        <v>6.321579524550813</v>
      </c>
      <c r="Y128" s="421">
        <v>44855.181</v>
      </c>
      <c r="Z128" s="407">
        <f t="shared" si="1"/>
        <v>4.151844254577412</v>
      </c>
      <c r="AA128" s="423">
        <v>17297.2</v>
      </c>
      <c r="AB128" s="88">
        <v>29.207003705031667</v>
      </c>
      <c r="AC128" s="73" t="s">
        <v>74</v>
      </c>
      <c r="AD128" s="424">
        <v>1.6</v>
      </c>
      <c r="AE128" s="425">
        <v>16.7</v>
      </c>
      <c r="AF128" s="443" t="s">
        <v>236</v>
      </c>
      <c r="AG128" s="426">
        <v>1.435</v>
      </c>
      <c r="AH128" s="427">
        <v>11715.39</v>
      </c>
      <c r="AI128" s="428">
        <v>103.95</v>
      </c>
      <c r="AJ128" s="429">
        <v>128.21</v>
      </c>
      <c r="AK128" s="430">
        <v>-0.5</v>
      </c>
      <c r="AL128" s="103">
        <v>-0.19900497512438164</v>
      </c>
      <c r="AM128" s="103">
        <v>-0.19920318725100117</v>
      </c>
      <c r="AN128" s="103">
        <v>-0.5807946847435517</v>
      </c>
      <c r="AO128" s="404">
        <v>35.76</v>
      </c>
      <c r="AP128" s="432" t="s">
        <v>234</v>
      </c>
      <c r="AQ128" s="425" t="s">
        <v>234</v>
      </c>
      <c r="AR128" s="94" t="s">
        <v>76</v>
      </c>
      <c r="AS128" s="73" t="s">
        <v>74</v>
      </c>
    </row>
    <row r="129" spans="3:45" ht="24" customHeight="1">
      <c r="C129" s="73" t="s">
        <v>75</v>
      </c>
      <c r="D129" s="157">
        <v>8.8</v>
      </c>
      <c r="E129" s="87">
        <v>9.3</v>
      </c>
      <c r="F129" s="402">
        <v>10.6</v>
      </c>
      <c r="G129" s="103">
        <v>6.5</v>
      </c>
      <c r="H129" s="103">
        <v>11.5</v>
      </c>
      <c r="I129" s="431">
        <v>5.5</v>
      </c>
      <c r="J129" s="157">
        <v>24.6</v>
      </c>
      <c r="K129" s="121">
        <v>24.8</v>
      </c>
      <c r="L129" s="158">
        <v>25.6</v>
      </c>
      <c r="M129" s="405" t="s">
        <v>234</v>
      </c>
      <c r="N129" s="406" t="s">
        <v>234</v>
      </c>
      <c r="O129" s="406" t="s">
        <v>234</v>
      </c>
      <c r="P129" s="407" t="s">
        <v>234</v>
      </c>
      <c r="Q129" s="437">
        <v>100.5</v>
      </c>
      <c r="R129" s="90">
        <v>4</v>
      </c>
      <c r="S129" s="438">
        <v>87.5</v>
      </c>
      <c r="T129" s="158">
        <v>2.5</v>
      </c>
      <c r="U129" s="85">
        <v>2.2</v>
      </c>
      <c r="V129" s="435">
        <v>2.3</v>
      </c>
      <c r="W129" s="421">
        <v>61719.415</v>
      </c>
      <c r="X129" s="422">
        <f t="shared" si="0"/>
        <v>10.094706426168699</v>
      </c>
      <c r="Y129" s="440">
        <v>50385.781</v>
      </c>
      <c r="Z129" s="407">
        <f t="shared" si="1"/>
        <v>12.329902313848677</v>
      </c>
      <c r="AA129" s="423">
        <f>SUM(AA154:AA157)</f>
        <v>18209.7</v>
      </c>
      <c r="AB129" s="88">
        <v>5.8</v>
      </c>
      <c r="AC129" s="73" t="s">
        <v>75</v>
      </c>
      <c r="AD129" s="424">
        <v>1.9</v>
      </c>
      <c r="AE129" s="425">
        <v>4.4</v>
      </c>
      <c r="AF129" s="441"/>
      <c r="AG129" s="426">
        <v>1.32</v>
      </c>
      <c r="AH129" s="427">
        <v>11668.95</v>
      </c>
      <c r="AI129" s="428">
        <v>106.97</v>
      </c>
      <c r="AJ129" s="429">
        <v>139.22</v>
      </c>
      <c r="AK129" s="430">
        <v>1.5</v>
      </c>
      <c r="AL129" s="103">
        <v>0</v>
      </c>
      <c r="AM129" s="103">
        <v>-0.09980039920161232</v>
      </c>
      <c r="AN129" s="103">
        <v>-0.2848822381025684</v>
      </c>
      <c r="AO129" s="431">
        <v>55.4</v>
      </c>
      <c r="AP129" s="432" t="s">
        <v>234</v>
      </c>
      <c r="AQ129" s="425" t="s">
        <v>234</v>
      </c>
      <c r="AR129" s="94" t="s">
        <v>76</v>
      </c>
      <c r="AS129" s="73" t="s">
        <v>75</v>
      </c>
    </row>
    <row r="130" spans="3:45" ht="24" customHeight="1">
      <c r="C130" s="73" t="s">
        <v>78</v>
      </c>
      <c r="D130" s="157">
        <v>10.4</v>
      </c>
      <c r="E130" s="87">
        <v>12.6</v>
      </c>
      <c r="F130" s="402">
        <v>4.5</v>
      </c>
      <c r="G130" s="103">
        <v>5.6</v>
      </c>
      <c r="H130" s="103">
        <v>3.8</v>
      </c>
      <c r="I130" s="431">
        <v>8.9</v>
      </c>
      <c r="J130" s="157">
        <v>8.4</v>
      </c>
      <c r="K130" s="121">
        <v>13.9</v>
      </c>
      <c r="L130" s="158">
        <v>2.1</v>
      </c>
      <c r="M130" s="405" t="s">
        <v>234</v>
      </c>
      <c r="N130" s="406" t="s">
        <v>234</v>
      </c>
      <c r="O130" s="406" t="s">
        <v>234</v>
      </c>
      <c r="P130" s="407" t="s">
        <v>234</v>
      </c>
      <c r="Q130" s="444">
        <v>102.1</v>
      </c>
      <c r="R130" s="90">
        <v>1.6</v>
      </c>
      <c r="S130" s="445">
        <v>90.1</v>
      </c>
      <c r="T130" s="158">
        <v>3</v>
      </c>
      <c r="U130" s="85">
        <v>2.3</v>
      </c>
      <c r="V130" s="435">
        <v>2</v>
      </c>
      <c r="W130" s="421">
        <v>68290.157</v>
      </c>
      <c r="X130" s="422">
        <f t="shared" si="0"/>
        <v>10.646150810081394</v>
      </c>
      <c r="Y130" s="440">
        <v>60511.292</v>
      </c>
      <c r="Z130" s="407">
        <f t="shared" si="1"/>
        <v>20.095969138594853</v>
      </c>
      <c r="AA130" s="446">
        <f>SUM(AA193:AA204)</f>
        <v>19123.3</v>
      </c>
      <c r="AB130" s="88">
        <f>(AA130/AA129)*100-100</f>
        <v>5.017106267538736</v>
      </c>
      <c r="AC130" s="73" t="s">
        <v>78</v>
      </c>
      <c r="AD130" s="424">
        <v>1.8</v>
      </c>
      <c r="AE130" s="425">
        <v>1.6</v>
      </c>
      <c r="AF130" s="443"/>
      <c r="AG130" s="426">
        <v>1.77</v>
      </c>
      <c r="AH130" s="427">
        <v>17060</v>
      </c>
      <c r="AI130" s="428" t="s">
        <v>237</v>
      </c>
      <c r="AJ130" s="429">
        <v>142.51</v>
      </c>
      <c r="AK130" s="430">
        <v>2.1</v>
      </c>
      <c r="AL130" s="103">
        <v>-0.2991026919242188</v>
      </c>
      <c r="AM130" s="103">
        <v>-0.09990009990009696</v>
      </c>
      <c r="AN130" s="103">
        <v>-0.2742471585841173</v>
      </c>
      <c r="AO130" s="431">
        <v>66.6</v>
      </c>
      <c r="AP130" s="432" t="s">
        <v>234</v>
      </c>
      <c r="AQ130" s="425" t="s">
        <v>234</v>
      </c>
      <c r="AR130" s="94" t="s">
        <v>76</v>
      </c>
      <c r="AS130" s="73" t="s">
        <v>78</v>
      </c>
    </row>
    <row r="131" spans="3:45" ht="24" customHeight="1">
      <c r="C131" s="127" t="s">
        <v>79</v>
      </c>
      <c r="D131" s="165"/>
      <c r="E131" s="141"/>
      <c r="F131" s="447"/>
      <c r="G131" s="140">
        <v>2</v>
      </c>
      <c r="H131" s="140">
        <v>5.7</v>
      </c>
      <c r="I131" s="448">
        <v>9.4</v>
      </c>
      <c r="J131" s="165"/>
      <c r="K131" s="148"/>
      <c r="L131" s="166"/>
      <c r="M131" s="449"/>
      <c r="N131" s="450"/>
      <c r="O131" s="450"/>
      <c r="P131" s="451"/>
      <c r="Q131" s="453">
        <v>106.9</v>
      </c>
      <c r="R131" s="144">
        <v>4.7</v>
      </c>
      <c r="S131" s="304">
        <v>91.5</v>
      </c>
      <c r="T131" s="166">
        <v>1.6</v>
      </c>
      <c r="U131" s="304">
        <v>1.7</v>
      </c>
      <c r="V131" s="454">
        <v>1.9</v>
      </c>
      <c r="W131" s="455">
        <v>77462.392</v>
      </c>
      <c r="X131" s="422">
        <f t="shared" si="0"/>
        <v>13.431269458056747</v>
      </c>
      <c r="Y131" s="456">
        <v>68415.804</v>
      </c>
      <c r="Z131" s="407">
        <f t="shared" si="1"/>
        <v>13.06287097621383</v>
      </c>
      <c r="AA131" s="457">
        <f>SUM(AA204:AA215)</f>
        <v>20367.100000000002</v>
      </c>
      <c r="AB131" s="142">
        <f>(AA131/AA129)*100-100</f>
        <v>11.847531809969425</v>
      </c>
      <c r="AC131" s="127" t="s">
        <v>79</v>
      </c>
      <c r="AD131" s="458"/>
      <c r="AE131" s="140"/>
      <c r="AF131" s="139"/>
      <c r="AG131" s="459">
        <f>AG216</f>
        <v>1.65</v>
      </c>
      <c r="AH131" s="460">
        <f>AH216</f>
        <v>17287.65</v>
      </c>
      <c r="AI131" s="461">
        <f>AI216</f>
        <v>118.05</v>
      </c>
      <c r="AJ131" s="462">
        <f>AJ216</f>
        <v>157.35</v>
      </c>
      <c r="AK131" s="458">
        <v>2.8</v>
      </c>
      <c r="AL131" s="140">
        <v>0.20000000000000284</v>
      </c>
      <c r="AM131" s="140">
        <v>0.09999999999999432</v>
      </c>
      <c r="AN131" s="140">
        <v>-0.31011420551605795</v>
      </c>
      <c r="AO131" s="463">
        <f>AO216</f>
        <v>65.87</v>
      </c>
      <c r="AP131" s="146"/>
      <c r="AQ131" s="140"/>
      <c r="AR131" s="147"/>
      <c r="AS131" s="127" t="s">
        <v>79</v>
      </c>
    </row>
    <row r="132" spans="3:45" ht="24" customHeight="1">
      <c r="C132" s="187"/>
      <c r="D132" s="157"/>
      <c r="E132" s="87"/>
      <c r="F132" s="402"/>
      <c r="G132" s="103"/>
      <c r="H132" s="103"/>
      <c r="I132" s="464"/>
      <c r="J132" s="157"/>
      <c r="K132" s="121"/>
      <c r="L132" s="158"/>
      <c r="M132" s="465"/>
      <c r="N132" s="466"/>
      <c r="O132" s="466"/>
      <c r="P132" s="467"/>
      <c r="Q132" s="444"/>
      <c r="R132" s="90"/>
      <c r="S132" s="252"/>
      <c r="T132" s="158"/>
      <c r="U132" s="252"/>
      <c r="V132" s="435"/>
      <c r="W132" s="421"/>
      <c r="X132" s="422"/>
      <c r="Y132" s="440"/>
      <c r="Z132" s="407"/>
      <c r="AA132" s="423"/>
      <c r="AB132" s="88"/>
      <c r="AC132" s="73"/>
      <c r="AD132" s="430"/>
      <c r="AE132" s="103"/>
      <c r="AF132" s="85"/>
      <c r="AG132" s="426"/>
      <c r="AH132" s="427"/>
      <c r="AI132" s="428"/>
      <c r="AJ132" s="429"/>
      <c r="AK132" s="430"/>
      <c r="AL132" s="103"/>
      <c r="AM132" s="103"/>
      <c r="AN132" s="103"/>
      <c r="AO132" s="404"/>
      <c r="AP132" s="93"/>
      <c r="AQ132" s="103"/>
      <c r="AR132" s="94"/>
      <c r="AS132" s="73"/>
    </row>
    <row r="133" spans="3:45" ht="24" customHeight="1" hidden="1">
      <c r="C133" s="161" t="s">
        <v>238</v>
      </c>
      <c r="D133" s="157">
        <v>8.272820502475525</v>
      </c>
      <c r="E133" s="87">
        <v>4.852976750612342</v>
      </c>
      <c r="F133" s="402">
        <v>10.549128008374396</v>
      </c>
      <c r="G133" s="103">
        <v>12.220890754828886</v>
      </c>
      <c r="H133" s="103">
        <v>11.6</v>
      </c>
      <c r="I133" s="431" t="s">
        <v>82</v>
      </c>
      <c r="J133" s="157">
        <v>21.891530938584737</v>
      </c>
      <c r="K133" s="121">
        <v>17.293398237101883</v>
      </c>
      <c r="L133" s="158">
        <v>26.443893576408357</v>
      </c>
      <c r="M133" s="405" t="s">
        <v>82</v>
      </c>
      <c r="N133" s="406" t="s">
        <v>82</v>
      </c>
      <c r="O133" s="406" t="s">
        <v>82</v>
      </c>
      <c r="P133" s="407" t="s">
        <v>82</v>
      </c>
      <c r="Q133" s="468">
        <v>97.8</v>
      </c>
      <c r="R133" s="409">
        <v>2.3</v>
      </c>
      <c r="S133" s="445">
        <v>106.9</v>
      </c>
      <c r="T133" s="158">
        <v>-0.4</v>
      </c>
      <c r="U133" s="469">
        <v>2.7</v>
      </c>
      <c r="V133" s="435">
        <v>2.5</v>
      </c>
      <c r="W133" s="421">
        <v>44731.311</v>
      </c>
      <c r="X133" s="422">
        <v>7.706106316608242</v>
      </c>
      <c r="Y133" s="440">
        <v>37993.42</v>
      </c>
      <c r="Z133" s="407">
        <v>20.42764034357745</v>
      </c>
      <c r="AA133" s="423">
        <v>7153.3</v>
      </c>
      <c r="AB133" s="88">
        <v>-31.12687989832662</v>
      </c>
      <c r="AC133" s="73" t="s">
        <v>81</v>
      </c>
      <c r="AD133" s="430">
        <v>3.3</v>
      </c>
      <c r="AE133" s="103">
        <v>8.2</v>
      </c>
      <c r="AF133" s="345"/>
      <c r="AG133" s="426">
        <v>2.76</v>
      </c>
      <c r="AH133" s="427">
        <v>19361.35</v>
      </c>
      <c r="AI133" s="428">
        <v>115.98</v>
      </c>
      <c r="AJ133" s="429">
        <v>145.35</v>
      </c>
      <c r="AK133" s="430">
        <v>-1.6</v>
      </c>
      <c r="AL133" s="103">
        <v>0.09930486593843568</v>
      </c>
      <c r="AM133" s="103">
        <v>0.19920318725097275</v>
      </c>
      <c r="AN133" s="103">
        <v>0.41122939191411945</v>
      </c>
      <c r="AO133" s="404">
        <v>20.41</v>
      </c>
      <c r="AP133" s="470">
        <v>3.7</v>
      </c>
      <c r="AQ133" s="103">
        <v>9.6</v>
      </c>
      <c r="AR133" s="94">
        <v>1.5</v>
      </c>
      <c r="AS133" s="73" t="s">
        <v>239</v>
      </c>
    </row>
    <row r="134" spans="3:45" ht="24" customHeight="1" hidden="1">
      <c r="C134" s="73" t="s">
        <v>240</v>
      </c>
      <c r="D134" s="157">
        <v>7.392940668785883</v>
      </c>
      <c r="E134" s="87">
        <v>4.724256505629398</v>
      </c>
      <c r="F134" s="402">
        <v>16.313481290354332</v>
      </c>
      <c r="G134" s="103">
        <v>-0.756763618277617</v>
      </c>
      <c r="H134" s="103">
        <v>6.3</v>
      </c>
      <c r="I134" s="431" t="s">
        <v>82</v>
      </c>
      <c r="J134" s="157">
        <v>4.779732086052007</v>
      </c>
      <c r="K134" s="121">
        <v>2.042779462222029</v>
      </c>
      <c r="L134" s="158">
        <v>11.82372900345814</v>
      </c>
      <c r="M134" s="405" t="s">
        <v>82</v>
      </c>
      <c r="N134" s="406" t="s">
        <v>82</v>
      </c>
      <c r="O134" s="406" t="s">
        <v>82</v>
      </c>
      <c r="P134" s="407" t="s">
        <v>82</v>
      </c>
      <c r="Q134" s="468">
        <v>101.3</v>
      </c>
      <c r="R134" s="409">
        <v>3.6</v>
      </c>
      <c r="S134" s="445">
        <v>113.3</v>
      </c>
      <c r="T134" s="158">
        <v>6</v>
      </c>
      <c r="U134" s="469">
        <v>1</v>
      </c>
      <c r="V134" s="435">
        <v>0.7</v>
      </c>
      <c r="W134" s="421">
        <v>50937.991859</v>
      </c>
      <c r="X134" s="422">
        <v>13.875472204283312</v>
      </c>
      <c r="Y134" s="440">
        <v>40956.182573000006</v>
      </c>
      <c r="Z134" s="407">
        <v>7.7980907766479675</v>
      </c>
      <c r="AA134" s="423">
        <v>11733.7</v>
      </c>
      <c r="AB134" s="88">
        <v>64.03198523758263</v>
      </c>
      <c r="AC134" s="73" t="s">
        <v>83</v>
      </c>
      <c r="AD134" s="430">
        <v>3.1</v>
      </c>
      <c r="AE134" s="103">
        <v>7.7</v>
      </c>
      <c r="AF134" s="471"/>
      <c r="AG134" s="426">
        <v>1.91</v>
      </c>
      <c r="AH134" s="427">
        <v>15258.74</v>
      </c>
      <c r="AI134" s="428">
        <v>129.92</v>
      </c>
      <c r="AJ134" s="429">
        <v>143.49</v>
      </c>
      <c r="AK134" s="430">
        <v>0.7</v>
      </c>
      <c r="AL134" s="103">
        <v>1.7857142857142776</v>
      </c>
      <c r="AM134" s="103">
        <v>1.789264413518893</v>
      </c>
      <c r="AN134" s="103">
        <v>1.6010584155304457</v>
      </c>
      <c r="AO134" s="404" t="s">
        <v>76</v>
      </c>
      <c r="AP134" s="470">
        <v>4.5</v>
      </c>
      <c r="AQ134" s="103">
        <v>8.8</v>
      </c>
      <c r="AR134" s="94">
        <v>2.6</v>
      </c>
      <c r="AS134" s="73" t="s">
        <v>240</v>
      </c>
    </row>
    <row r="135" spans="3:45" ht="24" customHeight="1" hidden="1">
      <c r="C135" s="161" t="s">
        <v>84</v>
      </c>
      <c r="D135" s="157">
        <v>-11.609100971424354</v>
      </c>
      <c r="E135" s="87">
        <v>-4.704058354043099</v>
      </c>
      <c r="F135" s="402">
        <v>-26.741441791019355</v>
      </c>
      <c r="G135" s="103">
        <v>-16.057615918350663</v>
      </c>
      <c r="H135" s="103">
        <v>-6.8</v>
      </c>
      <c r="I135" s="431" t="s">
        <v>82</v>
      </c>
      <c r="J135" s="157">
        <v>-26.429528112212097</v>
      </c>
      <c r="K135" s="121">
        <v>-26.140626278717534</v>
      </c>
      <c r="L135" s="158">
        <v>-26.548889287957735</v>
      </c>
      <c r="M135" s="405" t="s">
        <v>82</v>
      </c>
      <c r="N135" s="406" t="s">
        <v>82</v>
      </c>
      <c r="O135" s="406" t="s">
        <v>82</v>
      </c>
      <c r="P135" s="407" t="s">
        <v>82</v>
      </c>
      <c r="Q135" s="468">
        <v>94.4</v>
      </c>
      <c r="R135" s="409">
        <v>-6.8</v>
      </c>
      <c r="S135" s="445">
        <v>104.2</v>
      </c>
      <c r="T135" s="158">
        <v>-8</v>
      </c>
      <c r="U135" s="85">
        <v>-1.4</v>
      </c>
      <c r="V135" s="435">
        <v>-3</v>
      </c>
      <c r="W135" s="421">
        <v>50645.003938</v>
      </c>
      <c r="X135" s="422">
        <v>-0.5751854564879864</v>
      </c>
      <c r="Y135" s="440">
        <v>36653.647183</v>
      </c>
      <c r="Z135" s="407">
        <v>-10.505215866569586</v>
      </c>
      <c r="AA135" s="423">
        <v>15527.7</v>
      </c>
      <c r="AB135" s="88">
        <v>32.33421682845139</v>
      </c>
      <c r="AC135" s="161" t="s">
        <v>84</v>
      </c>
      <c r="AD135" s="430">
        <v>4</v>
      </c>
      <c r="AE135" s="103">
        <v>8.6</v>
      </c>
      <c r="AF135" s="471"/>
      <c r="AG135" s="426">
        <v>1.97</v>
      </c>
      <c r="AH135" s="427">
        <v>13842.17</v>
      </c>
      <c r="AI135" s="428">
        <v>115.2</v>
      </c>
      <c r="AJ135" s="429">
        <v>132.8</v>
      </c>
      <c r="AK135" s="430">
        <v>-1.5</v>
      </c>
      <c r="AL135" s="103">
        <v>0.682261208576989</v>
      </c>
      <c r="AM135" s="103">
        <v>0.29296875</v>
      </c>
      <c r="AN135" s="103">
        <v>0.5241454379139725</v>
      </c>
      <c r="AO135" s="404" t="s">
        <v>76</v>
      </c>
      <c r="AP135" s="470">
        <v>4.2</v>
      </c>
      <c r="AQ135" s="103">
        <v>7.8</v>
      </c>
      <c r="AR135" s="94">
        <v>2.9</v>
      </c>
      <c r="AS135" s="161" t="s">
        <v>84</v>
      </c>
    </row>
    <row r="136" spans="3:45" ht="24" customHeight="1" hidden="1">
      <c r="C136" s="73" t="s">
        <v>85</v>
      </c>
      <c r="D136" s="157">
        <v>-8.7</v>
      </c>
      <c r="E136" s="87">
        <v>-11.808487750322627</v>
      </c>
      <c r="F136" s="402">
        <v>0.425022220943589</v>
      </c>
      <c r="G136" s="103">
        <v>-7.110899144864717</v>
      </c>
      <c r="H136" s="103">
        <v>-5.3</v>
      </c>
      <c r="I136" s="431" t="s">
        <v>82</v>
      </c>
      <c r="J136" s="157">
        <v>17.657915269048033</v>
      </c>
      <c r="K136" s="121">
        <v>27.168668131862134</v>
      </c>
      <c r="L136" s="158">
        <v>2.563318176817873</v>
      </c>
      <c r="M136" s="405" t="s">
        <v>82</v>
      </c>
      <c r="N136" s="406" t="s">
        <v>82</v>
      </c>
      <c r="O136" s="406" t="s">
        <v>82</v>
      </c>
      <c r="P136" s="407" t="s">
        <v>82</v>
      </c>
      <c r="Q136" s="472">
        <v>94.6</v>
      </c>
      <c r="R136" s="90">
        <v>0.2</v>
      </c>
      <c r="S136" s="473">
        <v>97</v>
      </c>
      <c r="T136" s="158">
        <v>-6.9</v>
      </c>
      <c r="U136" s="85">
        <v>0.1</v>
      </c>
      <c r="V136" s="435">
        <v>0.4</v>
      </c>
      <c r="W136" s="421">
        <v>47547.55624099999</v>
      </c>
      <c r="X136" s="422">
        <v>-6.115998531250838</v>
      </c>
      <c r="Y136" s="440">
        <v>35268.00806300001</v>
      </c>
      <c r="Z136" s="407">
        <v>-3.7803580993780486</v>
      </c>
      <c r="AA136" s="423">
        <v>13052.2</v>
      </c>
      <c r="AB136" s="88">
        <v>-15.942476992729127</v>
      </c>
      <c r="AC136" s="73" t="s">
        <v>85</v>
      </c>
      <c r="AD136" s="430">
        <v>3.6</v>
      </c>
      <c r="AE136" s="103">
        <v>7.3</v>
      </c>
      <c r="AF136" s="474"/>
      <c r="AG136" s="426">
        <v>1.645</v>
      </c>
      <c r="AH136" s="427">
        <v>18934.34</v>
      </c>
      <c r="AI136" s="428">
        <v>102.08</v>
      </c>
      <c r="AJ136" s="429">
        <v>102.92</v>
      </c>
      <c r="AK136" s="430">
        <v>-1.5</v>
      </c>
      <c r="AL136" s="103">
        <v>-0.2904162633107461</v>
      </c>
      <c r="AM136" s="103">
        <v>-0.09737098344693607</v>
      </c>
      <c r="AN136" s="103">
        <v>0.027223846175928657</v>
      </c>
      <c r="AO136" s="404" t="s">
        <v>76</v>
      </c>
      <c r="AP136" s="93">
        <v>4.5</v>
      </c>
      <c r="AQ136" s="103">
        <v>7.1</v>
      </c>
      <c r="AR136" s="94">
        <v>2.9</v>
      </c>
      <c r="AS136" s="73" t="s">
        <v>85</v>
      </c>
    </row>
    <row r="137" spans="3:45" ht="24" customHeight="1" hidden="1">
      <c r="C137" s="73" t="s">
        <v>86</v>
      </c>
      <c r="D137" s="157">
        <v>3.2</v>
      </c>
      <c r="E137" s="87">
        <v>1.8899378234159059</v>
      </c>
      <c r="F137" s="402">
        <v>9.656112000091042</v>
      </c>
      <c r="G137" s="103">
        <v>18.989599362718295</v>
      </c>
      <c r="H137" s="103">
        <v>10</v>
      </c>
      <c r="I137" s="431" t="s">
        <v>82</v>
      </c>
      <c r="J137" s="157">
        <v>33.71233672337445</v>
      </c>
      <c r="K137" s="121">
        <v>29.46529674784918</v>
      </c>
      <c r="L137" s="158">
        <v>37.54264048758594</v>
      </c>
      <c r="M137" s="405" t="s">
        <v>82</v>
      </c>
      <c r="N137" s="406" t="s">
        <v>82</v>
      </c>
      <c r="O137" s="406" t="s">
        <v>82</v>
      </c>
      <c r="P137" s="407" t="s">
        <v>82</v>
      </c>
      <c r="Q137" s="472">
        <v>100</v>
      </c>
      <c r="R137" s="90">
        <v>5.7</v>
      </c>
      <c r="S137" s="473">
        <v>99</v>
      </c>
      <c r="T137" s="158">
        <v>2.1</v>
      </c>
      <c r="U137" s="85">
        <v>1.8</v>
      </c>
      <c r="V137" s="435">
        <v>2.1</v>
      </c>
      <c r="W137" s="421">
        <v>51654.19776</v>
      </c>
      <c r="X137" s="422">
        <v>8.636913952391254</v>
      </c>
      <c r="Y137" s="440">
        <v>40938.422968</v>
      </c>
      <c r="Z137" s="407">
        <v>16.078069662655196</v>
      </c>
      <c r="AA137" s="423">
        <v>12875.4</v>
      </c>
      <c r="AB137" s="88">
        <v>-1.3545609169335506</v>
      </c>
      <c r="AC137" s="73" t="s">
        <v>86</v>
      </c>
      <c r="AD137" s="430">
        <v>2.1</v>
      </c>
      <c r="AE137" s="103">
        <v>7.6</v>
      </c>
      <c r="AF137" s="471"/>
      <c r="AG137" s="426">
        <v>1.64</v>
      </c>
      <c r="AH137" s="427">
        <v>13785.69</v>
      </c>
      <c r="AI137" s="428">
        <v>114.9</v>
      </c>
      <c r="AJ137" s="429">
        <v>107.87</v>
      </c>
      <c r="AK137" s="430">
        <v>0</v>
      </c>
      <c r="AL137" s="103">
        <v>-0.7766990291262204</v>
      </c>
      <c r="AM137" s="103">
        <v>-0.38986354775826726</v>
      </c>
      <c r="AN137" s="103">
        <v>-0.6168098739397436</v>
      </c>
      <c r="AO137" s="404" t="s">
        <v>76</v>
      </c>
      <c r="AP137" s="93">
        <v>3.7</v>
      </c>
      <c r="AQ137" s="103">
        <v>8.4</v>
      </c>
      <c r="AR137" s="94">
        <v>3.8</v>
      </c>
      <c r="AS137" s="73" t="s">
        <v>86</v>
      </c>
    </row>
    <row r="138" spans="3:45" ht="24" customHeight="1" hidden="1">
      <c r="C138" s="73" t="s">
        <v>87</v>
      </c>
      <c r="D138" s="157" t="s">
        <v>76</v>
      </c>
      <c r="E138" s="87" t="s">
        <v>76</v>
      </c>
      <c r="F138" s="402" t="s">
        <v>76</v>
      </c>
      <c r="G138" s="103">
        <v>-5.844538481496983</v>
      </c>
      <c r="H138" s="103">
        <v>-7.8</v>
      </c>
      <c r="I138" s="475"/>
      <c r="J138" s="157" t="s">
        <v>76</v>
      </c>
      <c r="K138" s="121" t="s">
        <v>76</v>
      </c>
      <c r="L138" s="158" t="s">
        <v>76</v>
      </c>
      <c r="M138" s="405" t="s">
        <v>82</v>
      </c>
      <c r="N138" s="406" t="s">
        <v>82</v>
      </c>
      <c r="O138" s="406" t="s">
        <v>82</v>
      </c>
      <c r="P138" s="407" t="s">
        <v>82</v>
      </c>
      <c r="Q138" s="472">
        <v>93.2</v>
      </c>
      <c r="R138" s="90">
        <v>-6.8</v>
      </c>
      <c r="S138" s="473">
        <v>98.3</v>
      </c>
      <c r="T138" s="158">
        <v>-0.7</v>
      </c>
      <c r="U138" s="85">
        <v>1.1</v>
      </c>
      <c r="V138" s="435">
        <v>-0.9</v>
      </c>
      <c r="W138" s="421">
        <v>48979.244</v>
      </c>
      <c r="X138" s="422">
        <f aca="true" t="shared" si="2" ref="X138:X143">(W138/W137)*100-100</f>
        <v>-5.178579623728936</v>
      </c>
      <c r="Y138" s="440">
        <v>42415.533</v>
      </c>
      <c r="Z138" s="407">
        <f aca="true" t="shared" si="3" ref="Z138:Z143">(Y138/Y137)*100-100</f>
        <v>3.60812636372097</v>
      </c>
      <c r="AA138" s="423">
        <v>10652.4</v>
      </c>
      <c r="AB138" s="88">
        <v>-17.26548301411995</v>
      </c>
      <c r="AC138" s="73" t="s">
        <v>87</v>
      </c>
      <c r="AD138" s="430">
        <v>2.8</v>
      </c>
      <c r="AE138" s="103">
        <v>7.4</v>
      </c>
      <c r="AG138" s="426">
        <v>1.365</v>
      </c>
      <c r="AH138" s="427">
        <v>10542.62</v>
      </c>
      <c r="AI138" s="428">
        <v>131.47</v>
      </c>
      <c r="AJ138" s="429">
        <v>117.32</v>
      </c>
      <c r="AK138" s="430">
        <v>-2.3</v>
      </c>
      <c r="AL138" s="103">
        <v>-0.684931506849324</v>
      </c>
      <c r="AM138" s="103">
        <v>-0.782778864970652</v>
      </c>
      <c r="AN138" s="103">
        <v>-0.9440992627329337</v>
      </c>
      <c r="AO138" s="404" t="s">
        <v>76</v>
      </c>
      <c r="AP138" s="93">
        <v>0.8</v>
      </c>
      <c r="AQ138" s="103">
        <v>8.3</v>
      </c>
      <c r="AR138" s="94">
        <v>1.9</v>
      </c>
      <c r="AS138" s="73" t="s">
        <v>87</v>
      </c>
    </row>
    <row r="139" spans="3:45" ht="24" customHeight="1">
      <c r="C139" s="73" t="s">
        <v>88</v>
      </c>
      <c r="D139" s="157" t="s">
        <v>76</v>
      </c>
      <c r="E139" s="87" t="s">
        <v>76</v>
      </c>
      <c r="F139" s="402" t="s">
        <v>76</v>
      </c>
      <c r="G139" s="103">
        <v>-12.01316446489541</v>
      </c>
      <c r="H139" s="103">
        <v>-11.4</v>
      </c>
      <c r="I139" s="475" t="s">
        <v>241</v>
      </c>
      <c r="J139" s="157" t="s">
        <v>76</v>
      </c>
      <c r="K139" s="121" t="s">
        <v>76</v>
      </c>
      <c r="L139" s="158" t="s">
        <v>76</v>
      </c>
      <c r="M139" s="405" t="s">
        <v>82</v>
      </c>
      <c r="N139" s="406" t="s">
        <v>82</v>
      </c>
      <c r="O139" s="406" t="s">
        <v>82</v>
      </c>
      <c r="P139" s="407" t="s">
        <v>82</v>
      </c>
      <c r="Q139" s="472">
        <v>92</v>
      </c>
      <c r="R139" s="90">
        <v>-1.3</v>
      </c>
      <c r="S139" s="473">
        <v>90.4</v>
      </c>
      <c r="T139" s="158">
        <v>-8</v>
      </c>
      <c r="U139" s="85">
        <v>-0.1</v>
      </c>
      <c r="V139" s="435">
        <v>-0.4</v>
      </c>
      <c r="W139" s="421">
        <v>52108.956</v>
      </c>
      <c r="X139" s="422">
        <f t="shared" si="2"/>
        <v>6.389874045422175</v>
      </c>
      <c r="Y139" s="440">
        <v>42227.506</v>
      </c>
      <c r="Z139" s="407">
        <f t="shared" si="3"/>
        <v>-0.44329750612823204</v>
      </c>
      <c r="AA139" s="423">
        <v>14139.7</v>
      </c>
      <c r="AB139" s="88">
        <v>32.73722353648003</v>
      </c>
      <c r="AC139" s="73" t="s">
        <v>88</v>
      </c>
      <c r="AD139" s="430">
        <v>3.3</v>
      </c>
      <c r="AE139" s="103">
        <v>25.7</v>
      </c>
      <c r="AF139" s="441" t="s">
        <v>242</v>
      </c>
      <c r="AG139" s="426">
        <v>0.9</v>
      </c>
      <c r="AH139" s="427">
        <v>8578.95</v>
      </c>
      <c r="AI139" s="428">
        <v>119.37</v>
      </c>
      <c r="AJ139" s="429">
        <v>125.72</v>
      </c>
      <c r="AK139" s="430">
        <v>-2</v>
      </c>
      <c r="AL139" s="103">
        <v>-0.8866995073891673</v>
      </c>
      <c r="AM139" s="103">
        <v>-0.8875739644970508</v>
      </c>
      <c r="AN139" s="103">
        <v>-0.6841713323617</v>
      </c>
      <c r="AO139" s="404" t="s">
        <v>76</v>
      </c>
      <c r="AP139" s="93">
        <v>1.6</v>
      </c>
      <c r="AQ139" s="103">
        <v>9.1</v>
      </c>
      <c r="AR139" s="94">
        <v>0.9</v>
      </c>
      <c r="AS139" s="73" t="s">
        <v>88</v>
      </c>
    </row>
    <row r="140" spans="3:45" ht="24" customHeight="1">
      <c r="C140" s="73" t="s">
        <v>89</v>
      </c>
      <c r="D140" s="157" t="s">
        <v>76</v>
      </c>
      <c r="E140" s="87" t="s">
        <v>76</v>
      </c>
      <c r="F140" s="402" t="s">
        <v>76</v>
      </c>
      <c r="G140" s="103">
        <v>10.683191940349616</v>
      </c>
      <c r="H140" s="103">
        <v>2.3</v>
      </c>
      <c r="I140" s="431" t="s">
        <v>82</v>
      </c>
      <c r="J140" s="157" t="s">
        <v>76</v>
      </c>
      <c r="K140" s="121" t="s">
        <v>76</v>
      </c>
      <c r="L140" s="158" t="s">
        <v>76</v>
      </c>
      <c r="M140" s="405" t="s">
        <v>82</v>
      </c>
      <c r="N140" s="406" t="s">
        <v>82</v>
      </c>
      <c r="O140" s="406" t="s">
        <v>82</v>
      </c>
      <c r="P140" s="407" t="s">
        <v>82</v>
      </c>
      <c r="Q140" s="472">
        <v>95</v>
      </c>
      <c r="R140" s="90">
        <v>3.3</v>
      </c>
      <c r="S140" s="473">
        <v>88.2</v>
      </c>
      <c r="T140" s="158">
        <v>-2.4</v>
      </c>
      <c r="U140" s="85">
        <v>0.9</v>
      </c>
      <c r="V140" s="435">
        <v>0.9</v>
      </c>
      <c r="W140" s="421">
        <v>54548.35</v>
      </c>
      <c r="X140" s="422">
        <f t="shared" si="2"/>
        <v>4.681333473654689</v>
      </c>
      <c r="Y140" s="440">
        <v>44362.023</v>
      </c>
      <c r="Z140" s="407">
        <f t="shared" si="3"/>
        <v>5.054802431382058</v>
      </c>
      <c r="AA140" s="423">
        <v>15766.8</v>
      </c>
      <c r="AB140" s="88">
        <v>11.5</v>
      </c>
      <c r="AC140" s="73" t="s">
        <v>89</v>
      </c>
      <c r="AD140" s="430">
        <v>1.7</v>
      </c>
      <c r="AE140" s="103">
        <v>16.4</v>
      </c>
      <c r="AF140" s="443" t="s">
        <v>243</v>
      </c>
      <c r="AG140" s="426">
        <v>1.36</v>
      </c>
      <c r="AH140" s="427">
        <v>10676.64</v>
      </c>
      <c r="AI140" s="428">
        <v>106.97</v>
      </c>
      <c r="AJ140" s="429">
        <v>134.91</v>
      </c>
      <c r="AK140" s="430">
        <v>-0.8</v>
      </c>
      <c r="AL140" s="103">
        <v>-0.2982107355864798</v>
      </c>
      <c r="AM140" s="103">
        <v>-0.29850746268655826</v>
      </c>
      <c r="AN140" s="103">
        <v>-0.6123344869619984</v>
      </c>
      <c r="AO140" s="404" t="s">
        <v>76</v>
      </c>
      <c r="AP140" s="93">
        <v>2.5</v>
      </c>
      <c r="AQ140" s="103">
        <v>10</v>
      </c>
      <c r="AR140" s="94">
        <v>0.8</v>
      </c>
      <c r="AS140" s="73" t="s">
        <v>89</v>
      </c>
    </row>
    <row r="141" spans="3:45" ht="24" customHeight="1">
      <c r="C141" s="73" t="s">
        <v>90</v>
      </c>
      <c r="D141" s="157" t="s">
        <v>76</v>
      </c>
      <c r="E141" s="87" t="s">
        <v>76</v>
      </c>
      <c r="F141" s="402" t="s">
        <v>76</v>
      </c>
      <c r="G141" s="103">
        <v>4.429546763553759</v>
      </c>
      <c r="H141" s="103">
        <v>14.2</v>
      </c>
      <c r="I141" s="431" t="s">
        <v>82</v>
      </c>
      <c r="J141" s="157" t="s">
        <v>76</v>
      </c>
      <c r="K141" s="121" t="s">
        <v>76</v>
      </c>
      <c r="L141" s="158" t="s">
        <v>76</v>
      </c>
      <c r="M141" s="405" t="s">
        <v>82</v>
      </c>
      <c r="N141" s="406" t="s">
        <v>82</v>
      </c>
      <c r="O141" s="406" t="s">
        <v>82</v>
      </c>
      <c r="P141" s="407" t="s">
        <v>82</v>
      </c>
      <c r="Q141" s="472">
        <v>100.2</v>
      </c>
      <c r="R141" s="90">
        <v>5.5</v>
      </c>
      <c r="S141" s="473">
        <v>87.9</v>
      </c>
      <c r="T141" s="158">
        <v>-0.3</v>
      </c>
      <c r="U141" s="85">
        <v>2.4</v>
      </c>
      <c r="V141" s="435">
        <v>2.4</v>
      </c>
      <c r="W141" s="421">
        <v>61169.979</v>
      </c>
      <c r="X141" s="422">
        <f t="shared" si="2"/>
        <v>12.139008787616874</v>
      </c>
      <c r="Y141" s="440">
        <v>49216.636</v>
      </c>
      <c r="Z141" s="407">
        <f t="shared" si="3"/>
        <v>10.94317317314406</v>
      </c>
      <c r="AA141" s="423">
        <v>18618.4</v>
      </c>
      <c r="AB141" s="88">
        <f>+AA141/AA140*100-100</f>
        <v>18.086104980084755</v>
      </c>
      <c r="AC141" s="73" t="s">
        <v>90</v>
      </c>
      <c r="AD141" s="430">
        <v>1.9</v>
      </c>
      <c r="AE141" s="103">
        <v>7.1</v>
      </c>
      <c r="AF141" s="441" t="s">
        <v>244</v>
      </c>
      <c r="AG141" s="426">
        <v>1.435</v>
      </c>
      <c r="AH141" s="427">
        <v>11488.76</v>
      </c>
      <c r="AI141" s="428">
        <v>103.78</v>
      </c>
      <c r="AJ141" s="429">
        <v>140.96</v>
      </c>
      <c r="AK141" s="430">
        <v>1.3</v>
      </c>
      <c r="AL141" s="103">
        <v>0</v>
      </c>
      <c r="AM141" s="103">
        <v>-0.09980039920161232</v>
      </c>
      <c r="AN141" s="103">
        <v>-0.43687545202580225</v>
      </c>
      <c r="AO141" s="404" t="s">
        <v>76</v>
      </c>
      <c r="AP141" s="93">
        <v>3.6</v>
      </c>
      <c r="AQ141" s="103">
        <v>10.1</v>
      </c>
      <c r="AR141" s="94">
        <v>2</v>
      </c>
      <c r="AS141" s="73" t="s">
        <v>90</v>
      </c>
    </row>
    <row r="142" spans="3:45" ht="24" customHeight="1">
      <c r="C142" s="73" t="s">
        <v>91</v>
      </c>
      <c r="D142" s="157" t="s">
        <v>76</v>
      </c>
      <c r="E142" s="87" t="s">
        <v>76</v>
      </c>
      <c r="F142" s="402" t="s">
        <v>76</v>
      </c>
      <c r="G142" s="103">
        <v>7.10936469989818</v>
      </c>
      <c r="H142" s="103">
        <v>4.1</v>
      </c>
      <c r="I142" s="431" t="s">
        <v>82</v>
      </c>
      <c r="J142" s="157" t="s">
        <v>76</v>
      </c>
      <c r="K142" s="121" t="s">
        <v>76</v>
      </c>
      <c r="L142" s="158" t="s">
        <v>76</v>
      </c>
      <c r="M142" s="405" t="s">
        <v>76</v>
      </c>
      <c r="N142" s="406" t="s">
        <v>76</v>
      </c>
      <c r="O142" s="406" t="s">
        <v>76</v>
      </c>
      <c r="P142" s="407" t="s">
        <v>76</v>
      </c>
      <c r="Q142" s="472">
        <v>101.3</v>
      </c>
      <c r="R142" s="90">
        <v>1.1</v>
      </c>
      <c r="S142" s="473">
        <v>92.6</v>
      </c>
      <c r="T142" s="158">
        <v>5.3</v>
      </c>
      <c r="U142" s="85">
        <v>2.2</v>
      </c>
      <c r="V142" s="435">
        <v>1.9</v>
      </c>
      <c r="W142" s="421">
        <v>65656.544</v>
      </c>
      <c r="X142" s="90">
        <f t="shared" si="2"/>
        <v>7.334586464383122</v>
      </c>
      <c r="Y142" s="440">
        <v>56949.392</v>
      </c>
      <c r="Z142" s="88">
        <f t="shared" si="3"/>
        <v>15.71167115119367</v>
      </c>
      <c r="AA142" s="423">
        <v>18047.9</v>
      </c>
      <c r="AB142" s="88">
        <f>+AA142/AA141*100-100</f>
        <v>-3.0641730760967647</v>
      </c>
      <c r="AC142" s="73" t="s">
        <v>91</v>
      </c>
      <c r="AD142" s="430">
        <v>1.8</v>
      </c>
      <c r="AE142" s="103">
        <v>2</v>
      </c>
      <c r="AF142" s="443" t="s">
        <v>245</v>
      </c>
      <c r="AG142" s="426">
        <v>1.47</v>
      </c>
      <c r="AH142" s="427">
        <v>16111.43</v>
      </c>
      <c r="AI142" s="428">
        <v>117.48</v>
      </c>
      <c r="AJ142" s="429">
        <v>139.7</v>
      </c>
      <c r="AK142" s="430">
        <v>1.7</v>
      </c>
      <c r="AL142" s="103">
        <v>-0.2991026919242188</v>
      </c>
      <c r="AM142" s="103">
        <v>-0.09990009990009696</v>
      </c>
      <c r="AN142" s="103">
        <v>-0.12822216039013767</v>
      </c>
      <c r="AO142" s="404" t="s">
        <v>76</v>
      </c>
      <c r="AP142" s="93">
        <v>3.1</v>
      </c>
      <c r="AQ142" s="103">
        <v>10.4</v>
      </c>
      <c r="AR142" s="94">
        <v>1.5</v>
      </c>
      <c r="AS142" s="73" t="s">
        <v>91</v>
      </c>
    </row>
    <row r="143" spans="3:45" ht="24" customHeight="1">
      <c r="C143" s="127" t="s">
        <v>92</v>
      </c>
      <c r="D143" s="165" t="s">
        <v>76</v>
      </c>
      <c r="E143" s="141" t="s">
        <v>76</v>
      </c>
      <c r="F143" s="447" t="s">
        <v>76</v>
      </c>
      <c r="G143" s="140" t="s">
        <v>76</v>
      </c>
      <c r="H143" s="140">
        <v>5.5</v>
      </c>
      <c r="I143" s="463" t="s">
        <v>76</v>
      </c>
      <c r="J143" s="165" t="s">
        <v>76</v>
      </c>
      <c r="K143" s="148" t="s">
        <v>76</v>
      </c>
      <c r="L143" s="166" t="s">
        <v>76</v>
      </c>
      <c r="M143" s="449" t="s">
        <v>76</v>
      </c>
      <c r="N143" s="450" t="s">
        <v>76</v>
      </c>
      <c r="O143" s="450" t="s">
        <v>76</v>
      </c>
      <c r="P143" s="451" t="s">
        <v>76</v>
      </c>
      <c r="Q143" s="476">
        <v>106.2</v>
      </c>
      <c r="R143" s="144">
        <v>4.8</v>
      </c>
      <c r="S143" s="141">
        <v>96.5</v>
      </c>
      <c r="T143" s="166">
        <v>4.2</v>
      </c>
      <c r="U143" s="139">
        <v>2</v>
      </c>
      <c r="V143" s="477">
        <v>2.1</v>
      </c>
      <c r="W143" s="456">
        <v>75254.397</v>
      </c>
      <c r="X143" s="144">
        <f t="shared" si="2"/>
        <v>14.618273237165823</v>
      </c>
      <c r="Y143" s="456">
        <v>67163.671</v>
      </c>
      <c r="Z143" s="142">
        <f t="shared" si="3"/>
        <v>17.93571211436287</v>
      </c>
      <c r="AA143" s="478">
        <f>SUM(AA161:AA164)</f>
        <v>19839</v>
      </c>
      <c r="AB143" s="88">
        <f>+AA143/AA142*100-100</f>
        <v>9.924146299569486</v>
      </c>
      <c r="AC143" s="127" t="s">
        <v>92</v>
      </c>
      <c r="AD143" s="458">
        <v>1.1</v>
      </c>
      <c r="AE143" s="140">
        <v>-13.3</v>
      </c>
      <c r="AF143" s="479"/>
      <c r="AG143" s="459">
        <f>AG213</f>
        <v>1.675</v>
      </c>
      <c r="AH143" s="460">
        <f>AH213</f>
        <v>17225.83</v>
      </c>
      <c r="AI143" s="461">
        <f>AI213</f>
        <v>118.92</v>
      </c>
      <c r="AJ143" s="462">
        <f>AJ213</f>
        <v>156.98</v>
      </c>
      <c r="AK143" s="458">
        <v>3.1</v>
      </c>
      <c r="AL143" s="140">
        <v>0.29999999999998295</v>
      </c>
      <c r="AM143" s="140">
        <v>0.09999999999999432</v>
      </c>
      <c r="AN143" s="140">
        <v>-0.381285439050032</v>
      </c>
      <c r="AO143" s="463" t="s">
        <v>76</v>
      </c>
      <c r="AP143" s="146">
        <v>2.9</v>
      </c>
      <c r="AQ143" s="140">
        <v>10.7</v>
      </c>
      <c r="AR143" s="147">
        <v>2.8</v>
      </c>
      <c r="AS143" s="127" t="s">
        <v>92</v>
      </c>
    </row>
    <row r="144" spans="3:45" ht="24" customHeight="1">
      <c r="C144" s="73"/>
      <c r="D144" s="157"/>
      <c r="E144" s="87"/>
      <c r="F144" s="402"/>
      <c r="G144" s="103"/>
      <c r="H144" s="103"/>
      <c r="I144" s="404"/>
      <c r="J144" s="157"/>
      <c r="K144" s="121"/>
      <c r="L144" s="158"/>
      <c r="M144" s="465"/>
      <c r="N144" s="466"/>
      <c r="O144" s="466"/>
      <c r="P144" s="467"/>
      <c r="Q144" s="468"/>
      <c r="R144" s="90"/>
      <c r="S144" s="87"/>
      <c r="T144" s="158"/>
      <c r="U144" s="85"/>
      <c r="V144" s="480"/>
      <c r="W144" s="440"/>
      <c r="X144" s="90"/>
      <c r="Y144" s="440"/>
      <c r="Z144" s="88"/>
      <c r="AA144" s="423"/>
      <c r="AB144" s="88"/>
      <c r="AC144" s="127"/>
      <c r="AD144" s="430"/>
      <c r="AE144" s="103"/>
      <c r="AG144" s="426"/>
      <c r="AH144" s="427"/>
      <c r="AI144" s="428"/>
      <c r="AJ144" s="429"/>
      <c r="AK144" s="430"/>
      <c r="AL144" s="103"/>
      <c r="AM144" s="103"/>
      <c r="AN144" s="103"/>
      <c r="AO144" s="404"/>
      <c r="AP144" s="93"/>
      <c r="AQ144" s="103"/>
      <c r="AR144" s="94"/>
      <c r="AS144" s="73"/>
    </row>
    <row r="145" spans="3:45" ht="24" customHeight="1" hidden="1">
      <c r="C145" s="161" t="s">
        <v>246</v>
      </c>
      <c r="D145" s="157">
        <v>-11.362040976915608</v>
      </c>
      <c r="E145" s="87">
        <v>-11.080268283470303</v>
      </c>
      <c r="F145" s="402">
        <v>-17.13787135052638</v>
      </c>
      <c r="G145" s="103">
        <v>-5.1622047857323565</v>
      </c>
      <c r="H145" s="103">
        <v>-1.4475271411339037</v>
      </c>
      <c r="I145" s="431" t="s">
        <v>76</v>
      </c>
      <c r="J145" s="157">
        <v>-14.54999060228647</v>
      </c>
      <c r="K145" s="121">
        <v>-19.972532152058747</v>
      </c>
      <c r="L145" s="158">
        <v>-13.585494307370723</v>
      </c>
      <c r="M145" s="465">
        <v>-38</v>
      </c>
      <c r="N145" s="466">
        <v>-22</v>
      </c>
      <c r="O145" s="466">
        <v>-51</v>
      </c>
      <c r="P145" s="467">
        <v>-42</v>
      </c>
      <c r="Q145" s="468">
        <v>89.2</v>
      </c>
      <c r="R145" s="90">
        <v>0.8</v>
      </c>
      <c r="S145" s="445">
        <v>96.2</v>
      </c>
      <c r="T145" s="158">
        <v>-4.2</v>
      </c>
      <c r="U145" s="85">
        <v>0</v>
      </c>
      <c r="V145" s="435">
        <v>0.19900497512437276</v>
      </c>
      <c r="W145" s="440">
        <v>12354.19</v>
      </c>
      <c r="X145" s="422">
        <v>-3.0332223446824713</v>
      </c>
      <c r="Y145" s="440">
        <v>10148.995</v>
      </c>
      <c r="Z145" s="407">
        <v>-8.199226861449503</v>
      </c>
      <c r="AA145" s="423">
        <v>4291.5</v>
      </c>
      <c r="AB145" s="88">
        <v>41.57292250849471</v>
      </c>
      <c r="AC145" s="161" t="s">
        <v>94</v>
      </c>
      <c r="AD145" s="430">
        <v>3.6</v>
      </c>
      <c r="AE145" s="103">
        <v>27.8</v>
      </c>
      <c r="AF145" s="481"/>
      <c r="AG145" s="426">
        <v>1.4</v>
      </c>
      <c r="AH145" s="427">
        <v>11025</v>
      </c>
      <c r="AI145" s="482">
        <v>132.71</v>
      </c>
      <c r="AJ145" s="483">
        <v>116.11</v>
      </c>
      <c r="AK145" s="430">
        <v>-2.7</v>
      </c>
      <c r="AL145" s="103">
        <v>-1.3765978367748346</v>
      </c>
      <c r="AM145" s="103">
        <v>-0.7897334649555745</v>
      </c>
      <c r="AN145" s="103">
        <v>-0.6392767002861603</v>
      </c>
      <c r="AO145" s="404">
        <v>26.31</v>
      </c>
      <c r="AP145" s="93">
        <v>2.7</v>
      </c>
      <c r="AQ145" s="103">
        <v>7.6</v>
      </c>
      <c r="AR145" s="94">
        <v>1.1</v>
      </c>
      <c r="AS145" s="73" t="s">
        <v>247</v>
      </c>
    </row>
    <row r="146" spans="3:45" ht="24" customHeight="1">
      <c r="C146" s="161" t="s">
        <v>96</v>
      </c>
      <c r="D146" s="157">
        <v>-10.086269879164618</v>
      </c>
      <c r="E146" s="87">
        <v>-3.9141964680338788</v>
      </c>
      <c r="F146" s="402">
        <v>-22.217813804455318</v>
      </c>
      <c r="G146" s="103">
        <v>1.433063352551983</v>
      </c>
      <c r="H146" s="103">
        <v>-1.2239902080783338</v>
      </c>
      <c r="I146" s="431" t="s">
        <v>76</v>
      </c>
      <c r="J146" s="157">
        <v>-16.775379659542082</v>
      </c>
      <c r="K146" s="121">
        <v>-3.936827704418647</v>
      </c>
      <c r="L146" s="158">
        <v>-31.51531140562625</v>
      </c>
      <c r="M146" s="465">
        <v>-18</v>
      </c>
      <c r="N146" s="466">
        <v>-16</v>
      </c>
      <c r="O146" s="466">
        <v>-41</v>
      </c>
      <c r="P146" s="467">
        <v>-37</v>
      </c>
      <c r="Q146" s="468">
        <v>91.8</v>
      </c>
      <c r="R146" s="90">
        <f aca="true" t="shared" si="4" ref="R146:R166">(Q146/Q145)*100-100</f>
        <v>2.9147982062780216</v>
      </c>
      <c r="S146" s="445">
        <v>92.7</v>
      </c>
      <c r="T146" s="158">
        <f aca="true" t="shared" si="5" ref="T146:T166">(S146/S145)*100-100</f>
        <v>-3.6382536382536443</v>
      </c>
      <c r="U146" s="85">
        <v>0</v>
      </c>
      <c r="V146" s="435">
        <v>0.4</v>
      </c>
      <c r="W146" s="440">
        <v>12983.471</v>
      </c>
      <c r="X146" s="422">
        <v>5.694515912988635</v>
      </c>
      <c r="Y146" s="440">
        <v>10318.156</v>
      </c>
      <c r="Z146" s="407">
        <v>-4.355813981081312</v>
      </c>
      <c r="AA146" s="423">
        <v>3577.9</v>
      </c>
      <c r="AB146" s="88">
        <v>63.66588902611957</v>
      </c>
      <c r="AC146" s="161" t="s">
        <v>248</v>
      </c>
      <c r="AD146" s="430">
        <v>3.5</v>
      </c>
      <c r="AE146" s="103">
        <v>31.2</v>
      </c>
      <c r="AF146" s="481"/>
      <c r="AG146" s="426">
        <v>1.32</v>
      </c>
      <c r="AH146" s="427">
        <v>10622</v>
      </c>
      <c r="AI146" s="428">
        <v>119.22</v>
      </c>
      <c r="AJ146" s="429">
        <v>117.73</v>
      </c>
      <c r="AK146" s="430">
        <v>-2.2</v>
      </c>
      <c r="AL146" s="103">
        <v>-0.8849557522123916</v>
      </c>
      <c r="AM146" s="103">
        <v>-0.8858267716535266</v>
      </c>
      <c r="AN146" s="103">
        <v>-0.6809907524559833</v>
      </c>
      <c r="AO146" s="404">
        <v>26.86</v>
      </c>
      <c r="AP146" s="93">
        <v>2.2</v>
      </c>
      <c r="AQ146" s="103">
        <v>8</v>
      </c>
      <c r="AR146" s="94">
        <v>1.7</v>
      </c>
      <c r="AS146" s="73" t="s">
        <v>96</v>
      </c>
    </row>
    <row r="147" spans="3:45" ht="24" customHeight="1">
      <c r="C147" s="73" t="s">
        <v>97</v>
      </c>
      <c r="D147" s="157">
        <v>-12.21676108890182</v>
      </c>
      <c r="E147" s="87">
        <v>-14.978631287952851</v>
      </c>
      <c r="F147" s="402">
        <v>-2.48337264289556</v>
      </c>
      <c r="G147" s="103">
        <v>3.6718987817278617</v>
      </c>
      <c r="H147" s="103">
        <v>2.478314745972739</v>
      </c>
      <c r="I147" s="431" t="s">
        <v>76</v>
      </c>
      <c r="J147" s="484">
        <v>20.5</v>
      </c>
      <c r="K147" s="485">
        <v>29.34111736786113</v>
      </c>
      <c r="L147" s="486">
        <v>2.9534473595206947</v>
      </c>
      <c r="M147" s="465">
        <v>-14</v>
      </c>
      <c r="N147" s="466">
        <v>-13</v>
      </c>
      <c r="O147" s="466">
        <v>-37</v>
      </c>
      <c r="P147" s="467">
        <v>-38</v>
      </c>
      <c r="Q147" s="468">
        <v>93.4</v>
      </c>
      <c r="R147" s="90">
        <f t="shared" si="4"/>
        <v>1.742919389978212</v>
      </c>
      <c r="S147" s="445">
        <v>92.5</v>
      </c>
      <c r="T147" s="158">
        <f t="shared" si="5"/>
        <v>-0.21574973031283662</v>
      </c>
      <c r="U147" s="85">
        <v>0.5</v>
      </c>
      <c r="V147" s="435">
        <v>0.7</v>
      </c>
      <c r="W147" s="440">
        <v>12914.394</v>
      </c>
      <c r="X147" s="422">
        <v>7.351535377710604</v>
      </c>
      <c r="Y147" s="440">
        <v>10479.252</v>
      </c>
      <c r="Z147" s="407">
        <v>2.136540961528226</v>
      </c>
      <c r="AA147" s="423">
        <v>3382.4</v>
      </c>
      <c r="AB147" s="88">
        <v>25.31120331950207</v>
      </c>
      <c r="AC147" s="161" t="s">
        <v>97</v>
      </c>
      <c r="AD147" s="430">
        <v>3.3</v>
      </c>
      <c r="AE147" s="103">
        <v>24.2</v>
      </c>
      <c r="AF147" s="487"/>
      <c r="AG147" s="426">
        <v>1.18</v>
      </c>
      <c r="AH147" s="427">
        <v>9383</v>
      </c>
      <c r="AI147" s="428">
        <v>121.79</v>
      </c>
      <c r="AJ147" s="429">
        <v>120.08</v>
      </c>
      <c r="AK147" s="430">
        <v>-2</v>
      </c>
      <c r="AL147" s="103">
        <v>-0.788954635108496</v>
      </c>
      <c r="AM147" s="103">
        <v>-0.8875739644970508</v>
      </c>
      <c r="AN147" s="103">
        <v>-0.7350070488707132</v>
      </c>
      <c r="AO147" s="404">
        <v>30.45</v>
      </c>
      <c r="AP147" s="93">
        <v>2.4</v>
      </c>
      <c r="AQ147" s="103">
        <v>8.1</v>
      </c>
      <c r="AR147" s="94">
        <v>1.6</v>
      </c>
      <c r="AS147" s="73" t="s">
        <v>101</v>
      </c>
    </row>
    <row r="148" spans="3:45" ht="24" customHeight="1">
      <c r="C148" s="73" t="s">
        <v>98</v>
      </c>
      <c r="D148" s="157">
        <v>-0.5738473316375661</v>
      </c>
      <c r="E148" s="87">
        <v>0.38106172213711886</v>
      </c>
      <c r="F148" s="402">
        <v>-3.363752212994882</v>
      </c>
      <c r="G148" s="103">
        <v>-2.271412138718844</v>
      </c>
      <c r="H148" s="103">
        <v>-1.2091898428053298</v>
      </c>
      <c r="I148" s="431" t="s">
        <v>76</v>
      </c>
      <c r="J148" s="484">
        <v>22.740776901019217</v>
      </c>
      <c r="K148" s="121">
        <v>51.39164903219972</v>
      </c>
      <c r="L148" s="158">
        <v>-15.40483187720399</v>
      </c>
      <c r="M148" s="465">
        <v>-9</v>
      </c>
      <c r="N148" s="466">
        <v>-16</v>
      </c>
      <c r="O148" s="466">
        <v>-33</v>
      </c>
      <c r="P148" s="467">
        <v>-36</v>
      </c>
      <c r="Q148" s="468">
        <v>93.8</v>
      </c>
      <c r="R148" s="90">
        <f t="shared" si="4"/>
        <v>0.42826552462524603</v>
      </c>
      <c r="S148" s="445">
        <v>92.3</v>
      </c>
      <c r="T148" s="158">
        <f t="shared" si="5"/>
        <v>-0.21621621621621046</v>
      </c>
      <c r="U148" s="85">
        <v>-0.6</v>
      </c>
      <c r="V148" s="488">
        <v>-0.5</v>
      </c>
      <c r="W148" s="440">
        <v>13856.899</v>
      </c>
      <c r="X148" s="422">
        <v>16.203928689161984</v>
      </c>
      <c r="Y148" s="440">
        <v>11281.103</v>
      </c>
      <c r="Z148" s="407">
        <v>9.398136340582838</v>
      </c>
      <c r="AA148" s="423">
        <v>2887.9</v>
      </c>
      <c r="AB148" s="88">
        <v>5.559616931062223</v>
      </c>
      <c r="AC148" s="170" t="s">
        <v>98</v>
      </c>
      <c r="AD148" s="430">
        <v>2.9</v>
      </c>
      <c r="AE148" s="103">
        <v>20.4</v>
      </c>
      <c r="AF148" s="487"/>
      <c r="AG148" s="426">
        <v>0.9</v>
      </c>
      <c r="AH148" s="427">
        <v>8579</v>
      </c>
      <c r="AI148" s="428">
        <v>119.37</v>
      </c>
      <c r="AJ148" s="429">
        <v>125.72</v>
      </c>
      <c r="AK148" s="430">
        <v>-1.3</v>
      </c>
      <c r="AL148" s="103">
        <v>-0.4950495049505008</v>
      </c>
      <c r="AM148" s="103">
        <v>-0.7905138339920939</v>
      </c>
      <c r="AN148" s="103">
        <v>-0.6813064682953609</v>
      </c>
      <c r="AO148" s="404">
        <v>31.2</v>
      </c>
      <c r="AP148" s="93">
        <v>0.2</v>
      </c>
      <c r="AQ148" s="103">
        <v>8.1</v>
      </c>
      <c r="AR148" s="94">
        <v>0.2</v>
      </c>
      <c r="AS148" s="73" t="s">
        <v>98</v>
      </c>
    </row>
    <row r="149" spans="3:45" ht="24" customHeight="1">
      <c r="C149" s="161" t="s">
        <v>249</v>
      </c>
      <c r="D149" s="157">
        <v>-1.6908639295146486</v>
      </c>
      <c r="E149" s="87">
        <v>-2.6312313704482904</v>
      </c>
      <c r="F149" s="402">
        <v>1.7735789082487798</v>
      </c>
      <c r="G149" s="103">
        <v>8.557281672094334</v>
      </c>
      <c r="H149" s="103">
        <v>0.4895960832313193</v>
      </c>
      <c r="I149" s="431" t="s">
        <v>76</v>
      </c>
      <c r="J149" s="157">
        <v>10.00802181558899</v>
      </c>
      <c r="K149" s="121">
        <v>22.451622472425115</v>
      </c>
      <c r="L149" s="158">
        <v>-1.7040556328025929</v>
      </c>
      <c r="M149" s="465">
        <v>-10</v>
      </c>
      <c r="N149" s="466">
        <v>-14</v>
      </c>
      <c r="O149" s="466">
        <v>-29</v>
      </c>
      <c r="P149" s="467">
        <v>-36</v>
      </c>
      <c r="Q149" s="472">
        <v>94</v>
      </c>
      <c r="R149" s="90">
        <f t="shared" si="4"/>
        <v>0.21321961620468244</v>
      </c>
      <c r="S149" s="445">
        <v>90.9</v>
      </c>
      <c r="T149" s="158">
        <f t="shared" si="5"/>
        <v>-1.5167930660888231</v>
      </c>
      <c r="U149" s="85">
        <v>0.7</v>
      </c>
      <c r="V149" s="435">
        <v>0.5</v>
      </c>
      <c r="W149" s="440">
        <v>12972.342</v>
      </c>
      <c r="X149" s="422">
        <v>5.003581780756178</v>
      </c>
      <c r="Y149" s="440">
        <v>10988.591</v>
      </c>
      <c r="Z149" s="407">
        <v>8.272700893044089</v>
      </c>
      <c r="AA149" s="423">
        <v>3539</v>
      </c>
      <c r="AB149" s="88">
        <v>-17.534661540253992</v>
      </c>
      <c r="AC149" s="73" t="s">
        <v>250</v>
      </c>
      <c r="AD149" s="430">
        <v>1.9</v>
      </c>
      <c r="AE149" s="103">
        <v>12.3</v>
      </c>
      <c r="AF149" s="487"/>
      <c r="AG149" s="426">
        <v>0.7</v>
      </c>
      <c r="AH149" s="427">
        <v>7973</v>
      </c>
      <c r="AI149" s="428">
        <v>119.02</v>
      </c>
      <c r="AJ149" s="429">
        <v>130.96</v>
      </c>
      <c r="AK149" s="430">
        <v>-0.9</v>
      </c>
      <c r="AL149" s="103">
        <v>-0.1994017946161506</v>
      </c>
      <c r="AM149" s="103">
        <v>-0.6965174129353215</v>
      </c>
      <c r="AN149" s="103">
        <v>-0.6878640707453769</v>
      </c>
      <c r="AO149" s="404">
        <v>31.04</v>
      </c>
      <c r="AP149" s="93">
        <v>1.2</v>
      </c>
      <c r="AQ149" s="103">
        <v>9.9</v>
      </c>
      <c r="AR149" s="94">
        <v>0.5</v>
      </c>
      <c r="AS149" s="73" t="s">
        <v>99</v>
      </c>
    </row>
    <row r="150" spans="3:45" ht="24" customHeight="1">
      <c r="C150" s="73" t="s">
        <v>100</v>
      </c>
      <c r="D150" s="157">
        <v>6.283235613816316</v>
      </c>
      <c r="E150" s="87">
        <v>4.345300921749271</v>
      </c>
      <c r="F150" s="402">
        <v>15.666499071673542</v>
      </c>
      <c r="G150" s="103">
        <v>-1.5869843726940047</v>
      </c>
      <c r="H150" s="103">
        <v>-1.2180267965895268</v>
      </c>
      <c r="I150" s="431" t="s">
        <v>76</v>
      </c>
      <c r="J150" s="157">
        <v>13.550848839138311</v>
      </c>
      <c r="K150" s="121">
        <v>16.3550918494292</v>
      </c>
      <c r="L150" s="158">
        <v>7.19371895145899</v>
      </c>
      <c r="M150" s="465">
        <v>-5</v>
      </c>
      <c r="N150" s="466">
        <v>-13</v>
      </c>
      <c r="O150" s="466">
        <v>-2</v>
      </c>
      <c r="P150" s="467">
        <v>-35</v>
      </c>
      <c r="Q150" s="489">
        <v>93.6</v>
      </c>
      <c r="R150" s="90">
        <f t="shared" si="4"/>
        <v>-0.425531914893611</v>
      </c>
      <c r="S150" s="445">
        <v>90.5</v>
      </c>
      <c r="T150" s="158">
        <f t="shared" si="5"/>
        <v>-0.44004400440044833</v>
      </c>
      <c r="U150" s="85">
        <v>0.1</v>
      </c>
      <c r="V150" s="435">
        <v>-0.1</v>
      </c>
      <c r="W150" s="440">
        <v>13338.784</v>
      </c>
      <c r="X150" s="422">
        <v>2.7366564765308112</v>
      </c>
      <c r="Y150" s="440">
        <v>10983.218</v>
      </c>
      <c r="Z150" s="407">
        <v>6.445550929836699</v>
      </c>
      <c r="AA150" s="423">
        <v>3775.1</v>
      </c>
      <c r="AB150" s="88">
        <f aca="true" t="shared" si="6" ref="AB150:AB156">+AA150/AA146*100-100</f>
        <v>5.511612957321319</v>
      </c>
      <c r="AC150" s="73" t="s">
        <v>100</v>
      </c>
      <c r="AD150" s="430">
        <v>1.6</v>
      </c>
      <c r="AE150" s="103">
        <v>16.1</v>
      </c>
      <c r="AF150" s="441"/>
      <c r="AG150" s="426">
        <v>0.82</v>
      </c>
      <c r="AH150" s="427">
        <v>9083.11</v>
      </c>
      <c r="AI150" s="428">
        <v>119.82</v>
      </c>
      <c r="AJ150" s="429">
        <v>137.85</v>
      </c>
      <c r="AK150" s="430">
        <v>-1.1</v>
      </c>
      <c r="AL150" s="103">
        <v>-0.297619047619051</v>
      </c>
      <c r="AM150" s="103">
        <v>-0.3972194637537285</v>
      </c>
      <c r="AN150" s="103">
        <v>-0.7584568841158728</v>
      </c>
      <c r="AO150" s="404">
        <v>30.19</v>
      </c>
      <c r="AP150" s="93">
        <v>3.5</v>
      </c>
      <c r="AQ150" s="103">
        <v>7.9</v>
      </c>
      <c r="AR150" s="94">
        <v>-0.3</v>
      </c>
      <c r="AS150" s="73" t="s">
        <v>100</v>
      </c>
    </row>
    <row r="151" spans="3:45" ht="24" customHeight="1">
      <c r="C151" s="73" t="s">
        <v>251</v>
      </c>
      <c r="D151" s="157">
        <v>1.4705272943268426</v>
      </c>
      <c r="E151" s="87">
        <v>2.530219116751951</v>
      </c>
      <c r="F151" s="402">
        <v>-0.4022195436219249</v>
      </c>
      <c r="G151" s="103">
        <v>1.9389053707521668</v>
      </c>
      <c r="H151" s="103">
        <v>2.9593094944513183</v>
      </c>
      <c r="I151" s="431" t="s">
        <v>76</v>
      </c>
      <c r="J151" s="157">
        <v>9.411606415140696</v>
      </c>
      <c r="K151" s="121">
        <v>12.161141716797545</v>
      </c>
      <c r="L151" s="158">
        <v>1.153659787101489</v>
      </c>
      <c r="M151" s="465">
        <v>1</v>
      </c>
      <c r="N151" s="466">
        <v>-13</v>
      </c>
      <c r="O151" s="466">
        <v>-23</v>
      </c>
      <c r="P151" s="467">
        <v>-31</v>
      </c>
      <c r="Q151" s="489">
        <v>94.5</v>
      </c>
      <c r="R151" s="90">
        <f t="shared" si="4"/>
        <v>0.9615384615384528</v>
      </c>
      <c r="S151" s="445">
        <v>90.9</v>
      </c>
      <c r="T151" s="158">
        <f t="shared" si="5"/>
        <v>0.4419889502762544</v>
      </c>
      <c r="U151" s="85">
        <v>0.1</v>
      </c>
      <c r="V151" s="435">
        <v>0.2</v>
      </c>
      <c r="W151" s="440">
        <v>13831.593</v>
      </c>
      <c r="X151" s="422">
        <v>7.102145094845326</v>
      </c>
      <c r="Y151" s="440">
        <v>11166.198</v>
      </c>
      <c r="Z151" s="407">
        <v>6.555296122280481</v>
      </c>
      <c r="AA151" s="423">
        <v>4519.9</v>
      </c>
      <c r="AB151" s="88">
        <f t="shared" si="6"/>
        <v>33.6299668874172</v>
      </c>
      <c r="AC151" s="73" t="s">
        <v>101</v>
      </c>
      <c r="AD151" s="430">
        <v>1.8</v>
      </c>
      <c r="AE151" s="103">
        <v>20.6</v>
      </c>
      <c r="AF151" s="490" t="s">
        <v>252</v>
      </c>
      <c r="AG151" s="426">
        <f>AG174</f>
        <v>1.38</v>
      </c>
      <c r="AH151" s="427">
        <v>10219.05</v>
      </c>
      <c r="AI151" s="428">
        <v>110.48</v>
      </c>
      <c r="AJ151" s="429">
        <v>129.55</v>
      </c>
      <c r="AK151" s="430">
        <v>-0.7</v>
      </c>
      <c r="AL151" s="103">
        <v>-0.19880715705764374</v>
      </c>
      <c r="AM151" s="103">
        <v>-0.09950248756219082</v>
      </c>
      <c r="AN151" s="103">
        <v>-0.5045818647411551</v>
      </c>
      <c r="AO151" s="404">
        <v>29.2</v>
      </c>
      <c r="AP151" s="93">
        <v>7.5</v>
      </c>
      <c r="AQ151" s="103">
        <v>9.6</v>
      </c>
      <c r="AR151" s="94">
        <v>2.1</v>
      </c>
      <c r="AS151" s="250" t="s">
        <v>101</v>
      </c>
    </row>
    <row r="152" spans="3:45" ht="24" customHeight="1">
      <c r="C152" s="127" t="s">
        <v>98</v>
      </c>
      <c r="D152" s="165">
        <v>5.975812798964512</v>
      </c>
      <c r="E152" s="141">
        <v>4.15097091651333</v>
      </c>
      <c r="F152" s="447">
        <v>17.093507872780364</v>
      </c>
      <c r="G152" s="140">
        <v>8.486886007889723</v>
      </c>
      <c r="H152" s="140">
        <v>5.988023952095816</v>
      </c>
      <c r="I152" s="491" t="s">
        <v>76</v>
      </c>
      <c r="J152" s="492">
        <v>16.900527163277317</v>
      </c>
      <c r="K152" s="493">
        <v>4.023747858993886</v>
      </c>
      <c r="L152" s="494">
        <v>37.487307341649654</v>
      </c>
      <c r="M152" s="449">
        <v>7</v>
      </c>
      <c r="N152" s="450">
        <v>0</v>
      </c>
      <c r="O152" s="450">
        <v>-10</v>
      </c>
      <c r="P152" s="451">
        <v>-25</v>
      </c>
      <c r="Q152" s="495">
        <v>98.2</v>
      </c>
      <c r="R152" s="144">
        <f t="shared" si="4"/>
        <v>3.915343915343911</v>
      </c>
      <c r="S152" s="496">
        <v>89.8</v>
      </c>
      <c r="T152" s="166">
        <f t="shared" si="5"/>
        <v>-1.2101210121012116</v>
      </c>
      <c r="U152" s="153">
        <v>1</v>
      </c>
      <c r="V152" s="454">
        <v>1.2</v>
      </c>
      <c r="W152" s="456">
        <v>14405.631</v>
      </c>
      <c r="X152" s="497">
        <v>3.95999133716714</v>
      </c>
      <c r="Y152" s="456">
        <v>11224.017</v>
      </c>
      <c r="Z152" s="498">
        <v>-0.5060320786008248</v>
      </c>
      <c r="AA152" s="457">
        <v>3932.9</v>
      </c>
      <c r="AB152" s="142">
        <f t="shared" si="6"/>
        <v>36.18546348557777</v>
      </c>
      <c r="AC152" s="170" t="s">
        <v>102</v>
      </c>
      <c r="AD152" s="458">
        <v>1.5</v>
      </c>
      <c r="AE152" s="140">
        <v>16.7</v>
      </c>
      <c r="AF152" s="443"/>
      <c r="AG152" s="459">
        <f>AG177</f>
        <v>1.36</v>
      </c>
      <c r="AH152" s="460">
        <v>10676.64</v>
      </c>
      <c r="AI152" s="461">
        <v>106.97</v>
      </c>
      <c r="AJ152" s="462">
        <v>134.91</v>
      </c>
      <c r="AK152" s="458">
        <v>-0.4</v>
      </c>
      <c r="AL152" s="140">
        <v>-0.29850746268655826</v>
      </c>
      <c r="AM152" s="140">
        <v>0</v>
      </c>
      <c r="AN152" s="140">
        <v>-0.4980309264017393</v>
      </c>
      <c r="AO152" s="463">
        <v>32.52</v>
      </c>
      <c r="AP152" s="146">
        <v>2.7</v>
      </c>
      <c r="AQ152" s="140">
        <v>9.9</v>
      </c>
      <c r="AR152" s="147">
        <v>2</v>
      </c>
      <c r="AS152" s="127" t="s">
        <v>253</v>
      </c>
    </row>
    <row r="153" spans="3:45" ht="24" customHeight="1">
      <c r="C153" s="161" t="s">
        <v>103</v>
      </c>
      <c r="D153" s="157">
        <v>10.085029276583498</v>
      </c>
      <c r="E153" s="87">
        <v>4.045026099492205</v>
      </c>
      <c r="F153" s="402">
        <v>22.16142742020388</v>
      </c>
      <c r="G153" s="103">
        <v>-5.928173823121924</v>
      </c>
      <c r="H153" s="103">
        <v>3.3898305084745743</v>
      </c>
      <c r="I153" s="431" t="s">
        <v>76</v>
      </c>
      <c r="J153" s="499">
        <v>24.6</v>
      </c>
      <c r="K153" s="406">
        <v>24.8</v>
      </c>
      <c r="L153" s="500">
        <v>25.7</v>
      </c>
      <c r="M153" s="501">
        <v>12</v>
      </c>
      <c r="N153" s="466">
        <v>5</v>
      </c>
      <c r="O153" s="466">
        <v>-3</v>
      </c>
      <c r="P153" s="467">
        <v>-20</v>
      </c>
      <c r="Q153" s="502">
        <v>98.9</v>
      </c>
      <c r="R153" s="90">
        <f t="shared" si="4"/>
        <v>0.712830957230139</v>
      </c>
      <c r="S153" s="473">
        <v>89.9</v>
      </c>
      <c r="T153" s="158">
        <f t="shared" si="5"/>
        <v>0.11135857461026433</v>
      </c>
      <c r="U153" s="104">
        <v>0</v>
      </c>
      <c r="V153" s="435">
        <v>0.1</v>
      </c>
      <c r="W153" s="440">
        <f>SUM(W178:W180)</f>
        <v>14484.284714000001</v>
      </c>
      <c r="X153" s="422">
        <f aca="true" t="shared" si="7" ref="X153:X163">+W153/W149*100-100</f>
        <v>11.655125296573289</v>
      </c>
      <c r="Y153" s="440">
        <f>SUM(Y178:Y180)</f>
        <v>11481.748562</v>
      </c>
      <c r="Z153" s="407">
        <f aca="true" t="shared" si="8" ref="Z153:Z163">+Y153/Y149*100-100</f>
        <v>4.4879053374540945</v>
      </c>
      <c r="AA153" s="423">
        <f>SUM(AA178:AA180)</f>
        <v>5069.4</v>
      </c>
      <c r="AB153" s="88">
        <f t="shared" si="6"/>
        <v>43.243854196100585</v>
      </c>
      <c r="AC153" s="187" t="s">
        <v>254</v>
      </c>
      <c r="AD153" s="430">
        <v>1.7</v>
      </c>
      <c r="AE153" s="103">
        <v>13.8</v>
      </c>
      <c r="AF153" s="636" t="s">
        <v>255</v>
      </c>
      <c r="AG153" s="426">
        <f>AG180</f>
        <v>1.435</v>
      </c>
      <c r="AH153" s="427">
        <v>11715.39</v>
      </c>
      <c r="AI153" s="428">
        <v>103.95</v>
      </c>
      <c r="AJ153" s="429">
        <v>128.21</v>
      </c>
      <c r="AK153" s="430">
        <v>0.1</v>
      </c>
      <c r="AL153" s="103">
        <v>-0.09990009990009696</v>
      </c>
      <c r="AM153" s="103">
        <v>0</v>
      </c>
      <c r="AN153" s="103">
        <v>-0.5614100225612333</v>
      </c>
      <c r="AO153" s="404">
        <v>35.76</v>
      </c>
      <c r="AP153" s="93">
        <v>3</v>
      </c>
      <c r="AQ153" s="103">
        <v>9.8</v>
      </c>
      <c r="AR153" s="94">
        <v>2.9</v>
      </c>
      <c r="AS153" s="161" t="s">
        <v>103</v>
      </c>
    </row>
    <row r="154" spans="3:45" ht="24" customHeight="1">
      <c r="C154" s="73" t="s">
        <v>104</v>
      </c>
      <c r="D154" s="157">
        <v>10.67235387982845</v>
      </c>
      <c r="E154" s="87">
        <v>0.8304315817440511</v>
      </c>
      <c r="F154" s="402">
        <v>41.9588608240463</v>
      </c>
      <c r="G154" s="425">
        <v>6.883629340215052</v>
      </c>
      <c r="H154" s="103">
        <v>5.683060109289627</v>
      </c>
      <c r="I154" s="431" t="s">
        <v>76</v>
      </c>
      <c r="J154" s="499">
        <v>34.3</v>
      </c>
      <c r="K154" s="406">
        <v>35.9</v>
      </c>
      <c r="L154" s="500">
        <v>32.2</v>
      </c>
      <c r="M154" s="501">
        <v>22</v>
      </c>
      <c r="N154" s="503">
        <v>9</v>
      </c>
      <c r="O154" s="503">
        <v>2</v>
      </c>
      <c r="P154" s="467">
        <v>-18</v>
      </c>
      <c r="Q154" s="502">
        <v>100.8</v>
      </c>
      <c r="R154" s="90">
        <f t="shared" si="4"/>
        <v>1.9211324570272978</v>
      </c>
      <c r="S154" s="405">
        <v>90</v>
      </c>
      <c r="T154" s="158">
        <f t="shared" si="5"/>
        <v>0.11123470522802847</v>
      </c>
      <c r="U154" s="104">
        <v>1.6</v>
      </c>
      <c r="V154" s="480">
        <v>1.6</v>
      </c>
      <c r="W154" s="440">
        <f>SUM(W181:W183)</f>
        <v>15125.171396</v>
      </c>
      <c r="X154" s="422">
        <f t="shared" si="7"/>
        <v>13.392430644352586</v>
      </c>
      <c r="Y154" s="440">
        <f>SUM(Y181:Y183)</f>
        <v>11973.73669</v>
      </c>
      <c r="Z154" s="407">
        <f t="shared" si="8"/>
        <v>9.018474275936256</v>
      </c>
      <c r="AA154" s="423">
        <v>4541.9</v>
      </c>
      <c r="AB154" s="88">
        <f t="shared" si="6"/>
        <v>20.312044714047303</v>
      </c>
      <c r="AC154" s="161" t="s">
        <v>104</v>
      </c>
      <c r="AD154" s="430">
        <v>1.9</v>
      </c>
      <c r="AE154" s="103">
        <v>6.1</v>
      </c>
      <c r="AF154" s="637"/>
      <c r="AG154" s="426">
        <f>AG183</f>
        <v>1.78</v>
      </c>
      <c r="AH154" s="427">
        <v>11858.87</v>
      </c>
      <c r="AI154" s="428">
        <v>108.69</v>
      </c>
      <c r="AJ154" s="429">
        <v>132</v>
      </c>
      <c r="AK154" s="430">
        <v>1.1</v>
      </c>
      <c r="AL154" s="103">
        <v>-0.29850746268655826</v>
      </c>
      <c r="AM154" s="103">
        <v>-0.1994017946161506</v>
      </c>
      <c r="AN154" s="103">
        <v>-0.4223054365134118</v>
      </c>
      <c r="AO154" s="404">
        <v>37.05</v>
      </c>
      <c r="AP154" s="93">
        <v>3.5</v>
      </c>
      <c r="AQ154" s="103">
        <v>9.6</v>
      </c>
      <c r="AR154" s="94">
        <v>1.4</v>
      </c>
      <c r="AS154" s="73" t="s">
        <v>104</v>
      </c>
    </row>
    <row r="155" spans="3:45" ht="24" customHeight="1">
      <c r="C155" s="73" t="s">
        <v>105</v>
      </c>
      <c r="D155" s="157">
        <v>14.4</v>
      </c>
      <c r="E155" s="87">
        <v>14.1</v>
      </c>
      <c r="F155" s="402">
        <v>19</v>
      </c>
      <c r="G155" s="103">
        <v>-4.667456347276513</v>
      </c>
      <c r="H155" s="103">
        <v>1.344364012409514</v>
      </c>
      <c r="I155" s="431" t="s">
        <v>76</v>
      </c>
      <c r="J155" s="499">
        <v>37.8</v>
      </c>
      <c r="K155" s="406">
        <v>33.4</v>
      </c>
      <c r="L155" s="500">
        <v>58.3</v>
      </c>
      <c r="M155" s="501">
        <v>26</v>
      </c>
      <c r="N155" s="503">
        <v>11</v>
      </c>
      <c r="O155" s="503">
        <v>5</v>
      </c>
      <c r="P155" s="467">
        <v>-17</v>
      </c>
      <c r="Q155" s="502">
        <v>100.7</v>
      </c>
      <c r="R155" s="90">
        <f t="shared" si="4"/>
        <v>-0.09920634920635507</v>
      </c>
      <c r="S155" s="445">
        <v>91.5</v>
      </c>
      <c r="T155" s="158">
        <f t="shared" si="5"/>
        <v>1.6666666666666572</v>
      </c>
      <c r="U155" s="104">
        <v>-0.2</v>
      </c>
      <c r="V155" s="435">
        <v>0</v>
      </c>
      <c r="W155" s="440">
        <f>SUM(W184:W186)</f>
        <v>15538.751424999999</v>
      </c>
      <c r="X155" s="422">
        <f t="shared" si="7"/>
        <v>12.342457047427558</v>
      </c>
      <c r="Y155" s="440">
        <f>SUM(Y184:Y186)</f>
        <v>12623.944282</v>
      </c>
      <c r="Z155" s="407">
        <f t="shared" si="8"/>
        <v>13.054992236390575</v>
      </c>
      <c r="AA155" s="423">
        <f>SUM(AA184:AA186)</f>
        <v>4823</v>
      </c>
      <c r="AB155" s="88">
        <f t="shared" si="6"/>
        <v>6.7059005730215375</v>
      </c>
      <c r="AC155" s="161" t="s">
        <v>105</v>
      </c>
      <c r="AD155" s="430">
        <v>1.9</v>
      </c>
      <c r="AE155" s="103">
        <v>4.7</v>
      </c>
      <c r="AF155" s="637"/>
      <c r="AG155" s="426">
        <f>AG186</f>
        <v>1.44</v>
      </c>
      <c r="AH155" s="427">
        <v>10823.57</v>
      </c>
      <c r="AI155" s="428">
        <v>110.92</v>
      </c>
      <c r="AJ155" s="429">
        <v>137.83</v>
      </c>
      <c r="AK155" s="430">
        <v>1.8</v>
      </c>
      <c r="AL155" s="103">
        <v>-0.09960159362550769</v>
      </c>
      <c r="AM155" s="103">
        <v>-0.19920318725100117</v>
      </c>
      <c r="AN155" s="103">
        <v>-0.4504581571547135</v>
      </c>
      <c r="AO155" s="404">
        <v>49.64</v>
      </c>
      <c r="AP155" s="93">
        <v>3.6</v>
      </c>
      <c r="AQ155" s="103">
        <v>9.1</v>
      </c>
      <c r="AR155" s="94">
        <v>1.2</v>
      </c>
      <c r="AS155" s="73" t="s">
        <v>105</v>
      </c>
    </row>
    <row r="156" spans="3:45" ht="24" customHeight="1">
      <c r="C156" s="127" t="s">
        <v>102</v>
      </c>
      <c r="D156" s="165">
        <v>3.5</v>
      </c>
      <c r="E156" s="141">
        <v>5.6</v>
      </c>
      <c r="F156" s="447">
        <v>-0.7</v>
      </c>
      <c r="G156" s="504">
        <v>4.883520416118969</v>
      </c>
      <c r="H156" s="140">
        <v>-0.9183673469387799</v>
      </c>
      <c r="I156" s="491" t="s">
        <v>76</v>
      </c>
      <c r="J156" s="492">
        <v>17.6</v>
      </c>
      <c r="K156" s="493">
        <v>19.9</v>
      </c>
      <c r="L156" s="494">
        <v>17.9</v>
      </c>
      <c r="M156" s="505">
        <v>22</v>
      </c>
      <c r="N156" s="506">
        <v>11</v>
      </c>
      <c r="O156" s="506">
        <v>5</v>
      </c>
      <c r="P156" s="451">
        <v>-14</v>
      </c>
      <c r="Q156" s="495">
        <v>99.8</v>
      </c>
      <c r="R156" s="144">
        <f t="shared" si="4"/>
        <v>-0.8937437934458927</v>
      </c>
      <c r="S156" s="496">
        <v>89.5</v>
      </c>
      <c r="T156" s="166">
        <f t="shared" si="5"/>
        <v>-2.185792349726782</v>
      </c>
      <c r="U156" s="304">
        <v>0.6</v>
      </c>
      <c r="V156" s="454">
        <v>-0.2</v>
      </c>
      <c r="W156" s="456">
        <f>SUM(W187:W189)</f>
        <v>16021.771559</v>
      </c>
      <c r="X156" s="497">
        <f t="shared" si="7"/>
        <v>11.218811303718667</v>
      </c>
      <c r="Y156" s="456">
        <f>SUM(Y187:Y189)</f>
        <v>13137.206811999999</v>
      </c>
      <c r="Z156" s="498">
        <f t="shared" si="8"/>
        <v>17.045499948904208</v>
      </c>
      <c r="AA156" s="457">
        <f>SUM(AA187:AA189)</f>
        <v>4184.1</v>
      </c>
      <c r="AB156" s="142">
        <f t="shared" si="6"/>
        <v>6.3871443464110484</v>
      </c>
      <c r="AC156" s="170" t="s">
        <v>102</v>
      </c>
      <c r="AD156" s="458">
        <v>2</v>
      </c>
      <c r="AE156" s="140">
        <v>4.4</v>
      </c>
      <c r="AF156" s="637"/>
      <c r="AG156" s="459">
        <f>AG189</f>
        <v>1.435</v>
      </c>
      <c r="AH156" s="460">
        <v>11488.76</v>
      </c>
      <c r="AI156" s="461">
        <v>103.78</v>
      </c>
      <c r="AJ156" s="462">
        <v>140.96</v>
      </c>
      <c r="AK156" s="458">
        <v>2</v>
      </c>
      <c r="AL156" s="140">
        <v>0.49900199600799056</v>
      </c>
      <c r="AM156" s="140">
        <v>-0.19920318725100117</v>
      </c>
      <c r="AN156" s="140">
        <v>-0.31356258305191886</v>
      </c>
      <c r="AO156" s="463">
        <v>43.45</v>
      </c>
      <c r="AP156" s="146">
        <v>2.5</v>
      </c>
      <c r="AQ156" s="140">
        <v>9.5</v>
      </c>
      <c r="AR156" s="147">
        <v>1</v>
      </c>
      <c r="AS156" s="127" t="s">
        <v>102</v>
      </c>
    </row>
    <row r="157" spans="3:45" ht="24" customHeight="1">
      <c r="C157" s="161" t="s">
        <v>106</v>
      </c>
      <c r="D157" s="157">
        <v>7.4</v>
      </c>
      <c r="E157" s="87">
        <v>14.4</v>
      </c>
      <c r="F157" s="402">
        <v>-6.2</v>
      </c>
      <c r="G157" s="425">
        <v>1.6069284874105279</v>
      </c>
      <c r="H157" s="103">
        <v>-1.5447991761071052</v>
      </c>
      <c r="I157" s="431" t="s">
        <v>76</v>
      </c>
      <c r="J157" s="157">
        <v>15.8</v>
      </c>
      <c r="K157" s="406">
        <v>12.8</v>
      </c>
      <c r="L157" s="500">
        <v>16.2</v>
      </c>
      <c r="M157" s="501">
        <v>14</v>
      </c>
      <c r="N157" s="503">
        <v>11</v>
      </c>
      <c r="O157" s="503">
        <v>0</v>
      </c>
      <c r="P157" s="467">
        <v>-14</v>
      </c>
      <c r="Q157" s="502">
        <v>101.2</v>
      </c>
      <c r="R157" s="90">
        <f t="shared" si="4"/>
        <v>1.4028056112224618</v>
      </c>
      <c r="S157" s="405">
        <v>92</v>
      </c>
      <c r="T157" s="158">
        <f t="shared" si="5"/>
        <v>2.7932960893854784</v>
      </c>
      <c r="U157" s="252">
        <v>1.2</v>
      </c>
      <c r="V157" s="480">
        <v>1.4</v>
      </c>
      <c r="W157" s="440">
        <f>SUM(W190:W192)</f>
        <v>15033.721</v>
      </c>
      <c r="X157" s="422">
        <f t="shared" si="7"/>
        <v>3.7933270220028987</v>
      </c>
      <c r="Y157" s="440">
        <f>SUM(Y190:Y192)</f>
        <v>12650.894</v>
      </c>
      <c r="Z157" s="407">
        <f t="shared" si="8"/>
        <v>10.182642754165542</v>
      </c>
      <c r="AA157" s="423">
        <v>4660.7</v>
      </c>
      <c r="AB157" s="88">
        <f aca="true" t="shared" si="9" ref="AB157:AB165">AA157/AA153*100-100</f>
        <v>-8.062098078668072</v>
      </c>
      <c r="AC157" s="73" t="s">
        <v>256</v>
      </c>
      <c r="AD157" s="430">
        <v>2</v>
      </c>
      <c r="AE157" s="103">
        <v>2.4</v>
      </c>
      <c r="AF157" s="637"/>
      <c r="AG157" s="426">
        <f>AG192</f>
        <v>1.32</v>
      </c>
      <c r="AH157" s="427">
        <v>11668.95</v>
      </c>
      <c r="AI157" s="428">
        <v>106.97</v>
      </c>
      <c r="AJ157" s="429">
        <v>139.22</v>
      </c>
      <c r="AK157" s="430">
        <v>1.4</v>
      </c>
      <c r="AL157" s="103">
        <v>0</v>
      </c>
      <c r="AM157" s="103">
        <v>-0.10020040080159731</v>
      </c>
      <c r="AN157" s="103">
        <v>0.04968236360586786</v>
      </c>
      <c r="AO157" s="404">
        <v>55.4</v>
      </c>
      <c r="AP157" s="93">
        <v>3.1</v>
      </c>
      <c r="AQ157" s="103">
        <v>9.9</v>
      </c>
      <c r="AR157" s="94">
        <v>1.7</v>
      </c>
      <c r="AS157" s="161" t="s">
        <v>106</v>
      </c>
    </row>
    <row r="158" spans="3:45" ht="24" customHeight="1">
      <c r="C158" s="73" t="s">
        <v>104</v>
      </c>
      <c r="D158" s="157">
        <v>7.3</v>
      </c>
      <c r="E158" s="87">
        <v>15</v>
      </c>
      <c r="F158" s="402">
        <v>-5.4</v>
      </c>
      <c r="G158" s="425">
        <v>-0.2097806026599187</v>
      </c>
      <c r="H158" s="103">
        <v>5.334728033472814</v>
      </c>
      <c r="I158" s="431" t="s">
        <v>76</v>
      </c>
      <c r="J158" s="499">
        <v>12.9</v>
      </c>
      <c r="K158" s="406">
        <v>16.5</v>
      </c>
      <c r="L158" s="500">
        <v>9.9</v>
      </c>
      <c r="M158" s="501">
        <v>18</v>
      </c>
      <c r="N158" s="503">
        <v>15</v>
      </c>
      <c r="O158" s="503">
        <v>2</v>
      </c>
      <c r="P158" s="507" t="s">
        <v>257</v>
      </c>
      <c r="Q158" s="508">
        <v>101.1</v>
      </c>
      <c r="R158" s="422">
        <f t="shared" si="4"/>
        <v>-0.0988142292490295</v>
      </c>
      <c r="S158" s="445">
        <v>92.3</v>
      </c>
      <c r="T158" s="158">
        <f t="shared" si="5"/>
        <v>0.326086956521749</v>
      </c>
      <c r="U158" s="85">
        <v>0.2</v>
      </c>
      <c r="V158" s="480">
        <v>0.3</v>
      </c>
      <c r="W158" s="440">
        <f>SUM(W193:W195)</f>
        <v>15777.728</v>
      </c>
      <c r="X158" s="422">
        <f t="shared" si="7"/>
        <v>4.314374937745001</v>
      </c>
      <c r="Y158" s="440">
        <f>SUM(Y193:Y195)</f>
        <v>13687.121</v>
      </c>
      <c r="Z158" s="407">
        <f t="shared" si="8"/>
        <v>14.30952053113839</v>
      </c>
      <c r="AA158" s="423">
        <v>4094.7</v>
      </c>
      <c r="AB158" s="88">
        <f t="shared" si="9"/>
        <v>-9.846099649926245</v>
      </c>
      <c r="AC158" s="161" t="s">
        <v>104</v>
      </c>
      <c r="AD158" s="430">
        <v>1.6</v>
      </c>
      <c r="AE158" s="103">
        <v>2.3</v>
      </c>
      <c r="AF158" s="637"/>
      <c r="AG158" s="426">
        <f>AG195</f>
        <v>1.165</v>
      </c>
      <c r="AH158" s="427">
        <v>11584.01</v>
      </c>
      <c r="AI158" s="428">
        <v>110.37</v>
      </c>
      <c r="AJ158" s="429">
        <v>133.56</v>
      </c>
      <c r="AK158" s="430">
        <v>1.7</v>
      </c>
      <c r="AL158" s="103">
        <v>-0.09980039920161232</v>
      </c>
      <c r="AM158" s="103">
        <v>0</v>
      </c>
      <c r="AN158" s="103">
        <v>-0.05237815489658715</v>
      </c>
      <c r="AO158" s="404">
        <v>56.5</v>
      </c>
      <c r="AP158" s="93">
        <v>2.8</v>
      </c>
      <c r="AQ158" s="103">
        <v>10.1</v>
      </c>
      <c r="AR158" s="94">
        <v>1.9</v>
      </c>
      <c r="AS158" s="73" t="s">
        <v>104</v>
      </c>
    </row>
    <row r="159" spans="3:45" ht="24" customHeight="1">
      <c r="C159" s="73" t="s">
        <v>105</v>
      </c>
      <c r="D159" s="157">
        <v>9.6</v>
      </c>
      <c r="E159" s="87">
        <v>8.8</v>
      </c>
      <c r="F159" s="402">
        <v>10.5</v>
      </c>
      <c r="G159" s="425">
        <v>3.182782329575204</v>
      </c>
      <c r="H159" s="103">
        <v>0</v>
      </c>
      <c r="I159" s="431" t="s">
        <v>76</v>
      </c>
      <c r="J159" s="499">
        <v>6.6</v>
      </c>
      <c r="K159" s="406">
        <v>2.7</v>
      </c>
      <c r="L159" s="500">
        <v>17.7</v>
      </c>
      <c r="M159" s="501">
        <v>19</v>
      </c>
      <c r="N159" s="503">
        <v>15</v>
      </c>
      <c r="O159" s="503">
        <v>3</v>
      </c>
      <c r="P159" s="509" t="s">
        <v>258</v>
      </c>
      <c r="Q159" s="510">
        <v>100.6</v>
      </c>
      <c r="R159" s="422">
        <f t="shared" si="4"/>
        <v>-0.4945598417408519</v>
      </c>
      <c r="S159" s="445">
        <v>94.1</v>
      </c>
      <c r="T159" s="158">
        <f t="shared" si="5"/>
        <v>1.9501625135427787</v>
      </c>
      <c r="U159" s="252">
        <v>0.4</v>
      </c>
      <c r="V159" s="480">
        <v>0.2</v>
      </c>
      <c r="W159" s="440">
        <f>SUM(W196:W198)</f>
        <v>16683.882</v>
      </c>
      <c r="X159" s="422">
        <f t="shared" si="7"/>
        <v>7.369514729205491</v>
      </c>
      <c r="Y159" s="440">
        <f>SUM(Y196:Y198)</f>
        <v>14770.756000000001</v>
      </c>
      <c r="Z159" s="407">
        <f t="shared" si="8"/>
        <v>17.005871303322024</v>
      </c>
      <c r="AA159" s="423">
        <v>4749.2</v>
      </c>
      <c r="AB159" s="88">
        <f t="shared" si="9"/>
        <v>-1.5301679452622778</v>
      </c>
      <c r="AC159" s="161" t="s">
        <v>105</v>
      </c>
      <c r="AD159" s="430">
        <v>1.8</v>
      </c>
      <c r="AE159" s="103">
        <v>1.4</v>
      </c>
      <c r="AF159" s="637"/>
      <c r="AG159" s="426">
        <v>1.475</v>
      </c>
      <c r="AH159" s="427">
        <v>13574.3</v>
      </c>
      <c r="AI159" s="428">
        <v>113.28</v>
      </c>
      <c r="AJ159" s="429">
        <v>136.44</v>
      </c>
      <c r="AK159" s="430">
        <v>1.7</v>
      </c>
      <c r="AL159" s="103">
        <v>-0.2991026919242188</v>
      </c>
      <c r="AM159" s="103">
        <v>-0.19960079840319622</v>
      </c>
      <c r="AN159" s="103">
        <v>-0.20605933672415233</v>
      </c>
      <c r="AO159" s="404">
        <v>66.24</v>
      </c>
      <c r="AP159" s="93">
        <v>4.5</v>
      </c>
      <c r="AQ159" s="103">
        <v>9.8</v>
      </c>
      <c r="AR159" s="94">
        <v>2.6</v>
      </c>
      <c r="AS159" s="73" t="s">
        <v>105</v>
      </c>
    </row>
    <row r="160" spans="3:45" ht="24" customHeight="1">
      <c r="C160" s="127" t="s">
        <v>102</v>
      </c>
      <c r="D160" s="165">
        <v>9.5</v>
      </c>
      <c r="E160" s="141">
        <v>14.3</v>
      </c>
      <c r="F160" s="447">
        <v>0</v>
      </c>
      <c r="G160" s="504">
        <v>2.7687604830405093</v>
      </c>
      <c r="H160" s="140">
        <v>2.3833167825223285</v>
      </c>
      <c r="I160" s="491" t="s">
        <v>76</v>
      </c>
      <c r="J160" s="492">
        <v>11.1</v>
      </c>
      <c r="K160" s="493">
        <v>17.9</v>
      </c>
      <c r="L160" s="494">
        <v>-1.3</v>
      </c>
      <c r="M160" s="505">
        <v>21</v>
      </c>
      <c r="N160" s="506">
        <v>17</v>
      </c>
      <c r="O160" s="506">
        <v>7</v>
      </c>
      <c r="P160" s="511" t="s">
        <v>259</v>
      </c>
      <c r="Q160" s="512">
        <v>103.4</v>
      </c>
      <c r="R160" s="144">
        <f t="shared" si="4"/>
        <v>2.7833001988071686</v>
      </c>
      <c r="S160" s="496">
        <v>94.3</v>
      </c>
      <c r="T160" s="166">
        <f t="shared" si="5"/>
        <v>0.21253985122211816</v>
      </c>
      <c r="U160" s="304">
        <v>1.1</v>
      </c>
      <c r="V160" s="477">
        <v>1.1</v>
      </c>
      <c r="W160" s="456">
        <f>SUM(W199:W201)</f>
        <v>18161.213</v>
      </c>
      <c r="X160" s="497">
        <f t="shared" si="7"/>
        <v>13.353338818504113</v>
      </c>
      <c r="Y160" s="456">
        <f>SUM(Y199:Y201)</f>
        <v>15840.622000000001</v>
      </c>
      <c r="Z160" s="142">
        <f t="shared" si="8"/>
        <v>20.57831034166719</v>
      </c>
      <c r="AA160" s="513">
        <v>4754.5</v>
      </c>
      <c r="AB160" s="142">
        <f t="shared" si="9"/>
        <v>13.63256136325613</v>
      </c>
      <c r="AC160" s="127" t="s">
        <v>102</v>
      </c>
      <c r="AD160" s="458">
        <v>2</v>
      </c>
      <c r="AE160" s="140">
        <v>1.8</v>
      </c>
      <c r="AF160" s="637"/>
      <c r="AG160" s="459">
        <v>1.47</v>
      </c>
      <c r="AH160" s="460">
        <v>16111.43</v>
      </c>
      <c r="AI160" s="461">
        <v>117.48</v>
      </c>
      <c r="AJ160" s="462">
        <v>139.7</v>
      </c>
      <c r="AK160" s="458">
        <v>2.2</v>
      </c>
      <c r="AL160" s="140">
        <v>-0.6951340615690214</v>
      </c>
      <c r="AM160" s="140">
        <v>-0.09980039920161232</v>
      </c>
      <c r="AN160" s="140">
        <v>-0.30336436039006287</v>
      </c>
      <c r="AO160" s="463">
        <v>61.04</v>
      </c>
      <c r="AP160" s="146">
        <v>1.2</v>
      </c>
      <c r="AQ160" s="140">
        <v>9.9</v>
      </c>
      <c r="AR160" s="147">
        <v>1.5</v>
      </c>
      <c r="AS160" s="127" t="s">
        <v>102</v>
      </c>
    </row>
    <row r="161" spans="3:45" ht="24" customHeight="1">
      <c r="C161" s="73" t="s">
        <v>107</v>
      </c>
      <c r="D161" s="157">
        <v>13.9</v>
      </c>
      <c r="E161" s="87">
        <v>13</v>
      </c>
      <c r="F161" s="402">
        <v>13.1</v>
      </c>
      <c r="G161" s="425">
        <v>-0.3586735491944353</v>
      </c>
      <c r="H161" s="103">
        <v>-2.6188166828321897</v>
      </c>
      <c r="I161" s="431" t="s">
        <v>76</v>
      </c>
      <c r="J161" s="499">
        <v>4.1</v>
      </c>
      <c r="K161" s="406">
        <v>19</v>
      </c>
      <c r="L161" s="500">
        <v>-7.5</v>
      </c>
      <c r="M161" s="501">
        <v>20</v>
      </c>
      <c r="N161" s="503">
        <v>18</v>
      </c>
      <c r="O161" s="503">
        <v>7</v>
      </c>
      <c r="P161" s="509" t="s">
        <v>260</v>
      </c>
      <c r="Q161" s="502">
        <v>103.8</v>
      </c>
      <c r="R161" s="90">
        <f t="shared" si="4"/>
        <v>0.38684719535781653</v>
      </c>
      <c r="S161" s="85">
        <v>94.7</v>
      </c>
      <c r="T161" s="158">
        <f t="shared" si="5"/>
        <v>0.42417815482502874</v>
      </c>
      <c r="U161" s="252">
        <v>0.2</v>
      </c>
      <c r="V161" s="435">
        <v>0.28544243577546524</v>
      </c>
      <c r="W161" s="440">
        <f>SUM(W202:W204)</f>
        <v>18636.686999999998</v>
      </c>
      <c r="X161" s="422">
        <f t="shared" si="7"/>
        <v>23.96589640049858</v>
      </c>
      <c r="Y161" s="440">
        <f>SUM(Y202:Y204)</f>
        <v>16755.118</v>
      </c>
      <c r="Z161" s="407">
        <f t="shared" si="8"/>
        <v>32.4421657473377</v>
      </c>
      <c r="AA161" s="423">
        <v>5524.8</v>
      </c>
      <c r="AB161" s="184">
        <f t="shared" si="9"/>
        <v>18.540133456347775</v>
      </c>
      <c r="AC161" s="187" t="s">
        <v>261</v>
      </c>
      <c r="AD161" s="430">
        <v>1.7</v>
      </c>
      <c r="AE161" s="103">
        <v>0.8</v>
      </c>
      <c r="AF161" s="637"/>
      <c r="AG161" s="426">
        <v>1.77</v>
      </c>
      <c r="AH161" s="427">
        <v>17060</v>
      </c>
      <c r="AI161" s="428">
        <v>117.46</v>
      </c>
      <c r="AJ161" s="429">
        <v>142.51</v>
      </c>
      <c r="AK161" s="430">
        <v>2.8</v>
      </c>
      <c r="AL161" s="103">
        <v>-0.09999999999999432</v>
      </c>
      <c r="AM161" s="103">
        <v>0</v>
      </c>
      <c r="AN161" s="103">
        <v>-0.5362129969157365</v>
      </c>
      <c r="AO161" s="404">
        <v>66.6</v>
      </c>
      <c r="AP161" s="93">
        <v>4.8</v>
      </c>
      <c r="AQ161" s="103">
        <v>10.4</v>
      </c>
      <c r="AR161" s="94">
        <v>3.7</v>
      </c>
      <c r="AS161" s="73" t="s">
        <v>107</v>
      </c>
    </row>
    <row r="162" spans="3:45" ht="24" customHeight="1">
      <c r="C162" s="73" t="s">
        <v>100</v>
      </c>
      <c r="D162" s="157">
        <v>16.6</v>
      </c>
      <c r="E162" s="87">
        <v>10.4</v>
      </c>
      <c r="F162" s="402">
        <v>28.5</v>
      </c>
      <c r="G162" s="514">
        <v>6.3</v>
      </c>
      <c r="H162" s="103">
        <v>5.976095617529879</v>
      </c>
      <c r="I162" s="431" t="s">
        <v>76</v>
      </c>
      <c r="J162" s="499">
        <v>10.1</v>
      </c>
      <c r="K162" s="406">
        <v>17.8</v>
      </c>
      <c r="L162" s="500">
        <v>-6.5</v>
      </c>
      <c r="M162" s="501">
        <v>21</v>
      </c>
      <c r="N162" s="503">
        <v>20</v>
      </c>
      <c r="O162" s="503">
        <v>7</v>
      </c>
      <c r="P162" s="507" t="s">
        <v>262</v>
      </c>
      <c r="Q162" s="510">
        <v>105.2</v>
      </c>
      <c r="R162" s="90">
        <f t="shared" si="4"/>
        <v>1.3487475915221694</v>
      </c>
      <c r="S162" s="85">
        <v>93.9</v>
      </c>
      <c r="T162" s="158">
        <f t="shared" si="5"/>
        <v>-0.8447729672650439</v>
      </c>
      <c r="U162" s="252">
        <v>0.6</v>
      </c>
      <c r="V162" s="435">
        <v>0.7590132827324396</v>
      </c>
      <c r="W162" s="440">
        <f>SUM(W205:W207)</f>
        <v>18103.02</v>
      </c>
      <c r="X162" s="422">
        <f t="shared" si="7"/>
        <v>14.737812693944278</v>
      </c>
      <c r="Y162" s="440">
        <f>SUM(Y205:Y207)</f>
        <v>16287.632000000001</v>
      </c>
      <c r="Z162" s="407">
        <f t="shared" si="8"/>
        <v>18.999693215249593</v>
      </c>
      <c r="AA162" s="423">
        <f>SUM(AA205:AA207)</f>
        <v>3973.7</v>
      </c>
      <c r="AB162" s="88">
        <f t="shared" si="9"/>
        <v>-2.955039441228905</v>
      </c>
      <c r="AC162" s="73" t="s">
        <v>100</v>
      </c>
      <c r="AD162" s="430">
        <v>1.4</v>
      </c>
      <c r="AE162" s="103">
        <v>-12.9</v>
      </c>
      <c r="AF162" s="471"/>
      <c r="AG162" s="426">
        <v>1.92</v>
      </c>
      <c r="AH162" s="427">
        <v>15505.18</v>
      </c>
      <c r="AI162" s="428">
        <v>117.23</v>
      </c>
      <c r="AJ162" s="429">
        <v>150.09</v>
      </c>
      <c r="AK162" s="430">
        <v>3.1</v>
      </c>
      <c r="AL162" s="103">
        <v>0.19980019980019392</v>
      </c>
      <c r="AM162" s="103">
        <v>0</v>
      </c>
      <c r="AN162" s="103">
        <v>-0.4199221450548123</v>
      </c>
      <c r="AO162" s="404">
        <v>73.8</v>
      </c>
      <c r="AP162" s="93">
        <v>2.4</v>
      </c>
      <c r="AQ162" s="103">
        <v>11.5</v>
      </c>
      <c r="AR162" s="94">
        <v>3.7</v>
      </c>
      <c r="AS162" s="73" t="s">
        <v>100</v>
      </c>
    </row>
    <row r="163" spans="3:45" ht="24" customHeight="1">
      <c r="C163" s="73" t="s">
        <v>101</v>
      </c>
      <c r="D163" s="157">
        <v>12</v>
      </c>
      <c r="E163" s="87">
        <v>9.9</v>
      </c>
      <c r="F163" s="402">
        <v>17.1</v>
      </c>
      <c r="G163" s="515">
        <v>-7.8</v>
      </c>
      <c r="H163" s="103">
        <v>-0.09398496240602583</v>
      </c>
      <c r="I163" s="431" t="s">
        <v>76</v>
      </c>
      <c r="J163" s="499">
        <v>15.5</v>
      </c>
      <c r="K163" s="406">
        <v>18.1</v>
      </c>
      <c r="L163" s="500">
        <v>1.2</v>
      </c>
      <c r="M163" s="501">
        <v>24</v>
      </c>
      <c r="N163" s="503">
        <v>20</v>
      </c>
      <c r="O163" s="503">
        <v>6</v>
      </c>
      <c r="P163" s="516">
        <v>-8</v>
      </c>
      <c r="Q163" s="510">
        <v>106.6</v>
      </c>
      <c r="R163" s="90">
        <f t="shared" si="4"/>
        <v>1.3307984790874343</v>
      </c>
      <c r="S163" s="445">
        <v>94.6</v>
      </c>
      <c r="T163" s="158">
        <f t="shared" si="5"/>
        <v>0.7454739084132029</v>
      </c>
      <c r="U163" s="85">
        <v>-0.4</v>
      </c>
      <c r="V163" s="435">
        <v>-0.09416195856874765</v>
      </c>
      <c r="W163" s="440">
        <f>SUM(W208:W210)</f>
        <v>19289.577</v>
      </c>
      <c r="X163" s="422">
        <f t="shared" si="7"/>
        <v>15.618037816378688</v>
      </c>
      <c r="Y163" s="440">
        <f>SUM(Y208:Y210)</f>
        <v>17754.491</v>
      </c>
      <c r="Z163" s="407">
        <f t="shared" si="8"/>
        <v>20.20028629543404</v>
      </c>
      <c r="AA163" s="423">
        <v>5292.7</v>
      </c>
      <c r="AB163" s="88">
        <f t="shared" si="9"/>
        <v>11.44403267918807</v>
      </c>
      <c r="AC163" s="73" t="s">
        <v>101</v>
      </c>
      <c r="AD163" s="430">
        <v>0.5</v>
      </c>
      <c r="AE163" s="103">
        <v>-19.7</v>
      </c>
      <c r="AF163" s="471"/>
      <c r="AG163" s="426">
        <v>1.67</v>
      </c>
      <c r="AH163" s="427">
        <v>16127.58</v>
      </c>
      <c r="AI163" s="428">
        <v>118.05</v>
      </c>
      <c r="AJ163" s="429">
        <v>149.45</v>
      </c>
      <c r="AK163" s="430">
        <f>AVERAGE(AK208:AK210)</f>
        <v>3.5666666666666664</v>
      </c>
      <c r="AL163" s="103">
        <v>0.5999999999999943</v>
      </c>
      <c r="AM163" s="103">
        <v>0.29999999999998295</v>
      </c>
      <c r="AN163" s="103">
        <v>-0.3435967426494386</v>
      </c>
      <c r="AO163" s="404">
        <v>62.91</v>
      </c>
      <c r="AP163" s="93">
        <v>1.1</v>
      </c>
      <c r="AQ163" s="103">
        <v>10.6</v>
      </c>
      <c r="AR163" s="94">
        <v>2.3</v>
      </c>
      <c r="AS163" s="73" t="s">
        <v>101</v>
      </c>
    </row>
    <row r="164" spans="3:45" s="126" customFormat="1" ht="24" customHeight="1">
      <c r="C164" s="127" t="s">
        <v>98</v>
      </c>
      <c r="D164" s="165">
        <v>16.8</v>
      </c>
      <c r="E164" s="141">
        <v>9.2</v>
      </c>
      <c r="F164" s="447">
        <v>35.1</v>
      </c>
      <c r="G164" s="517">
        <v>0.3</v>
      </c>
      <c r="H164" s="140">
        <v>0.47036688617122024</v>
      </c>
      <c r="I164" s="491" t="s">
        <v>76</v>
      </c>
      <c r="J164" s="492">
        <v>8.3</v>
      </c>
      <c r="K164" s="493">
        <v>8.9</v>
      </c>
      <c r="L164" s="166" t="s">
        <v>263</v>
      </c>
      <c r="M164" s="505">
        <v>25</v>
      </c>
      <c r="N164" s="506">
        <v>22</v>
      </c>
      <c r="O164" s="506">
        <v>12</v>
      </c>
      <c r="P164" s="518" t="s">
        <v>264</v>
      </c>
      <c r="Q164" s="519">
        <v>108.9</v>
      </c>
      <c r="R164" s="144">
        <f t="shared" si="4"/>
        <v>2.157598499061919</v>
      </c>
      <c r="S164" s="496">
        <v>98.2</v>
      </c>
      <c r="T164" s="166">
        <f t="shared" si="5"/>
        <v>3.805496828752638</v>
      </c>
      <c r="U164" s="304">
        <v>0.9</v>
      </c>
      <c r="V164" s="454">
        <v>0.8482563619227221</v>
      </c>
      <c r="W164" s="456">
        <f>SUM(W211:W213)</f>
        <v>20186.244</v>
      </c>
      <c r="X164" s="497">
        <f>+W164/W160*100-100</f>
        <v>11.150306975640873</v>
      </c>
      <c r="Y164" s="456">
        <f>SUM(Y211:Y213)</f>
        <v>17292.818</v>
      </c>
      <c r="Z164" s="498">
        <f>+Y164/Y160*100-100</f>
        <v>9.167544052247422</v>
      </c>
      <c r="AA164" s="457">
        <f>SUM(AA211:AA213)</f>
        <v>5047.8</v>
      </c>
      <c r="AB164" s="142">
        <f t="shared" si="9"/>
        <v>6.168892628036588</v>
      </c>
      <c r="AC164" s="127" t="s">
        <v>98</v>
      </c>
      <c r="AD164" s="458">
        <v>0.7</v>
      </c>
      <c r="AE164" s="140">
        <v>-21.2</v>
      </c>
      <c r="AF164" s="471"/>
      <c r="AG164" s="459">
        <v>1.675</v>
      </c>
      <c r="AH164" s="460">
        <v>17225.83</v>
      </c>
      <c r="AI164" s="461">
        <v>118.92</v>
      </c>
      <c r="AJ164" s="462">
        <v>156.98</v>
      </c>
      <c r="AK164" s="458">
        <f>AVERAGE(AK211:AK213)</f>
        <v>2.6</v>
      </c>
      <c r="AL164" s="140">
        <v>0.29999999999998295</v>
      </c>
      <c r="AM164" s="140">
        <v>0.09990009990011117</v>
      </c>
      <c r="AN164" s="140">
        <v>-0.2254762485091959</v>
      </c>
      <c r="AO164" s="463">
        <v>61.05</v>
      </c>
      <c r="AP164" s="146">
        <v>2.1</v>
      </c>
      <c r="AQ164" s="140">
        <v>10.4</v>
      </c>
      <c r="AR164" s="147">
        <v>3.6</v>
      </c>
      <c r="AS164" s="127" t="s">
        <v>98</v>
      </c>
    </row>
    <row r="165" spans="3:45" s="126" customFormat="1" ht="24" customHeight="1">
      <c r="C165" s="187" t="s">
        <v>108</v>
      </c>
      <c r="D165" s="157">
        <v>13.6</v>
      </c>
      <c r="E165" s="87">
        <v>8.3</v>
      </c>
      <c r="F165" s="402">
        <v>30.4</v>
      </c>
      <c r="G165" s="515">
        <v>-0.7</v>
      </c>
      <c r="H165" s="103">
        <v>-1.2172284644194775</v>
      </c>
      <c r="I165" s="431" t="s">
        <v>76</v>
      </c>
      <c r="J165" s="499">
        <v>7.4</v>
      </c>
      <c r="K165" s="406">
        <v>7</v>
      </c>
      <c r="L165" s="500">
        <v>5.3</v>
      </c>
      <c r="M165" s="520">
        <v>23</v>
      </c>
      <c r="N165" s="521">
        <v>22</v>
      </c>
      <c r="O165" s="521">
        <v>8</v>
      </c>
      <c r="P165" s="467">
        <v>-6</v>
      </c>
      <c r="Q165" s="510">
        <v>107.5</v>
      </c>
      <c r="R165" s="144">
        <f t="shared" si="4"/>
        <v>-1.2855831037649352</v>
      </c>
      <c r="S165" s="434">
        <v>96.2</v>
      </c>
      <c r="T165" s="166">
        <f t="shared" si="5"/>
        <v>-2.0366598778004033</v>
      </c>
      <c r="U165" s="252">
        <v>0.2</v>
      </c>
      <c r="V165" s="435">
        <v>-0.1</v>
      </c>
      <c r="W165" s="440">
        <f>SUM(W214:W218)</f>
        <v>33081.458</v>
      </c>
      <c r="X165" s="422">
        <f>+W165/W161*100-100</f>
        <v>77.50718247293634</v>
      </c>
      <c r="Y165" s="440">
        <f>SUM(Y214:Y218)</f>
        <v>29175.954</v>
      </c>
      <c r="Z165" s="407">
        <f>+Y165/Y161*100-100</f>
        <v>74.13159370169762</v>
      </c>
      <c r="AA165" s="423">
        <f>SUM(AA214:AA216)</f>
        <v>6929.1</v>
      </c>
      <c r="AB165" s="88">
        <f t="shared" si="9"/>
        <v>25.418114682884436</v>
      </c>
      <c r="AC165" s="187" t="s">
        <v>265</v>
      </c>
      <c r="AD165" s="430">
        <v>1</v>
      </c>
      <c r="AE165" s="103">
        <v>-20.5</v>
      </c>
      <c r="AF165" s="471"/>
      <c r="AG165" s="426">
        <v>1.65</v>
      </c>
      <c r="AH165" s="427">
        <v>17287.65</v>
      </c>
      <c r="AI165" s="428">
        <v>118.05</v>
      </c>
      <c r="AJ165" s="429">
        <v>157.35</v>
      </c>
      <c r="AK165" s="430">
        <f>AVERAGE(AK214:AK216)</f>
        <v>1.9333333333333333</v>
      </c>
      <c r="AL165" s="103">
        <v>-0.10010010010010717</v>
      </c>
      <c r="AM165" s="103">
        <v>-0.10030090270812764</v>
      </c>
      <c r="AN165" s="103">
        <v>-0.2507793060434409</v>
      </c>
      <c r="AO165" s="404">
        <v>65.87</v>
      </c>
      <c r="AP165" s="93">
        <v>0.6</v>
      </c>
      <c r="AQ165" s="103">
        <v>11.1</v>
      </c>
      <c r="AR165" s="94">
        <v>2.9</v>
      </c>
      <c r="AS165" s="73" t="s">
        <v>108</v>
      </c>
    </row>
    <row r="166" spans="3:45" s="126" customFormat="1" ht="24" customHeight="1">
      <c r="C166" s="73" t="s">
        <v>100</v>
      </c>
      <c r="D166" s="157">
        <v>-4.9</v>
      </c>
      <c r="E166" s="87">
        <v>2.5</v>
      </c>
      <c r="F166" s="402">
        <v>-19.9</v>
      </c>
      <c r="G166" s="515">
        <v>-2.4</v>
      </c>
      <c r="H166" s="103">
        <v>2.1</v>
      </c>
      <c r="I166" s="431" t="s">
        <v>76</v>
      </c>
      <c r="J166" s="499">
        <v>12</v>
      </c>
      <c r="K166" s="406">
        <v>14</v>
      </c>
      <c r="L166" s="500">
        <v>13.5</v>
      </c>
      <c r="M166" s="520">
        <v>23</v>
      </c>
      <c r="N166" s="521">
        <v>22</v>
      </c>
      <c r="O166" s="521">
        <v>6</v>
      </c>
      <c r="P166" s="507" t="s">
        <v>259</v>
      </c>
      <c r="Q166" s="510">
        <v>107.7</v>
      </c>
      <c r="R166" s="144">
        <f t="shared" si="4"/>
        <v>0.1860465116279073</v>
      </c>
      <c r="S166" s="434">
        <v>95.9</v>
      </c>
      <c r="T166" s="166">
        <f t="shared" si="5"/>
        <v>-0.3118503118503071</v>
      </c>
      <c r="U166" s="252">
        <v>0.6</v>
      </c>
      <c r="V166" s="480">
        <v>0.6</v>
      </c>
      <c r="W166" s="440">
        <f>SUM(W215:W219)</f>
        <v>34412.669</v>
      </c>
      <c r="X166" s="422">
        <f>+W166/W162*100-100</f>
        <v>90.09352583160157</v>
      </c>
      <c r="Y166" s="440">
        <f>SUM(Y215:Y219)</f>
        <v>29280.229</v>
      </c>
      <c r="Z166" s="407">
        <f>+Y166/Y162*100-100</f>
        <v>79.76971115260952</v>
      </c>
      <c r="AA166" s="423"/>
      <c r="AB166" s="88"/>
      <c r="AC166" s="127" t="s">
        <v>100</v>
      </c>
      <c r="AD166" s="430">
        <v>1.5</v>
      </c>
      <c r="AE166" s="103">
        <v>-7.6</v>
      </c>
      <c r="AF166" s="471"/>
      <c r="AG166" s="426">
        <f>AG219</f>
        <v>1.91</v>
      </c>
      <c r="AH166" s="427">
        <f>AH219</f>
        <v>18138</v>
      </c>
      <c r="AI166" s="428">
        <f>AI219</f>
        <v>123.48</v>
      </c>
      <c r="AJ166" s="429">
        <f>AJ219</f>
        <v>166.61</v>
      </c>
      <c r="AK166" s="430">
        <f>AVERAGE(AK217:AK219)</f>
        <v>2.2666666666666666</v>
      </c>
      <c r="AL166" s="103">
        <v>-0.06646726487204546</v>
      </c>
      <c r="AM166" s="103">
        <v>-0.0666000666000599</v>
      </c>
      <c r="AN166" s="103">
        <v>-0.2507289383043201</v>
      </c>
      <c r="AO166" s="404">
        <f>AO219</f>
        <v>70.68</v>
      </c>
      <c r="AP166" s="93">
        <v>4</v>
      </c>
      <c r="AQ166" s="103">
        <v>11.9</v>
      </c>
      <c r="AR166" s="94">
        <v>1.4</v>
      </c>
      <c r="AS166" s="73" t="s">
        <v>100</v>
      </c>
    </row>
    <row r="167" spans="3:45" s="126" customFormat="1" ht="24" customHeight="1">
      <c r="C167" s="127" t="s">
        <v>101</v>
      </c>
      <c r="D167" s="165"/>
      <c r="E167" s="141"/>
      <c r="F167" s="447"/>
      <c r="G167" s="522" t="s">
        <v>266</v>
      </c>
      <c r="H167" s="140"/>
      <c r="I167" s="491"/>
      <c r="J167" s="492"/>
      <c r="K167" s="493"/>
      <c r="L167" s="494"/>
      <c r="M167" s="523" t="s">
        <v>267</v>
      </c>
      <c r="N167" s="524" t="s">
        <v>268</v>
      </c>
      <c r="O167" s="524" t="s">
        <v>269</v>
      </c>
      <c r="P167" s="525" t="s">
        <v>270</v>
      </c>
      <c r="Q167" s="519"/>
      <c r="R167" s="144"/>
      <c r="S167" s="526"/>
      <c r="T167" s="166"/>
      <c r="U167" s="304"/>
      <c r="V167" s="477"/>
      <c r="W167" s="456"/>
      <c r="X167" s="497"/>
      <c r="Y167" s="456"/>
      <c r="Z167" s="498"/>
      <c r="AA167" s="457"/>
      <c r="AB167" s="142"/>
      <c r="AC167" s="242" t="s">
        <v>101</v>
      </c>
      <c r="AD167" s="458"/>
      <c r="AE167" s="140"/>
      <c r="AF167" s="527"/>
      <c r="AG167" s="459"/>
      <c r="AH167" s="460"/>
      <c r="AI167" s="461"/>
      <c r="AJ167" s="462"/>
      <c r="AK167" s="458"/>
      <c r="AL167" s="140"/>
      <c r="AM167" s="140"/>
      <c r="AN167" s="140"/>
      <c r="AO167" s="463"/>
      <c r="AP167" s="146"/>
      <c r="AQ167" s="140"/>
      <c r="AR167" s="147"/>
      <c r="AS167" s="127" t="s">
        <v>101</v>
      </c>
    </row>
    <row r="168" spans="3:45" ht="24" customHeight="1">
      <c r="C168" s="73"/>
      <c r="D168" s="528"/>
      <c r="E168" s="529"/>
      <c r="F168" s="530"/>
      <c r="G168" s="531"/>
      <c r="H168" s="103"/>
      <c r="I168" s="98"/>
      <c r="J168" s="510"/>
      <c r="K168" s="521"/>
      <c r="L168" s="532"/>
      <c r="M168" s="501"/>
      <c r="N168" s="466"/>
      <c r="O168" s="466"/>
      <c r="P168" s="467"/>
      <c r="Q168" s="533"/>
      <c r="R168" s="534"/>
      <c r="S168" s="87"/>
      <c r="T168" s="158"/>
      <c r="U168" s="252"/>
      <c r="V168" s="480"/>
      <c r="W168" s="440"/>
      <c r="X168" s="422"/>
      <c r="Y168" s="440"/>
      <c r="Z168" s="407"/>
      <c r="AA168" s="423"/>
      <c r="AB168" s="88"/>
      <c r="AC168" s="161"/>
      <c r="AD168" s="430"/>
      <c r="AE168" s="103"/>
      <c r="AF168" s="535"/>
      <c r="AG168" s="426"/>
      <c r="AH168" s="427"/>
      <c r="AI168" s="428"/>
      <c r="AJ168" s="429"/>
      <c r="AK168" s="430"/>
      <c r="AL168" s="103"/>
      <c r="AM168" s="103"/>
      <c r="AN168" s="103"/>
      <c r="AO168" s="404"/>
      <c r="AP168" s="93"/>
      <c r="AQ168" s="103"/>
      <c r="AR168" s="94"/>
      <c r="AS168" s="73"/>
    </row>
    <row r="169" spans="3:45" ht="24" customHeight="1" hidden="1">
      <c r="C169" s="161" t="s">
        <v>271</v>
      </c>
      <c r="D169" s="157" t="s">
        <v>76</v>
      </c>
      <c r="E169" s="121" t="s">
        <v>76</v>
      </c>
      <c r="F169" s="90" t="s">
        <v>76</v>
      </c>
      <c r="G169" s="103">
        <v>-5.8879576532862785</v>
      </c>
      <c r="H169" s="103">
        <v>-5.25030525030526</v>
      </c>
      <c r="I169" s="431" t="s">
        <v>272</v>
      </c>
      <c r="J169" s="499" t="s">
        <v>272</v>
      </c>
      <c r="K169" s="406" t="s">
        <v>272</v>
      </c>
      <c r="L169" s="500" t="s">
        <v>272</v>
      </c>
      <c r="M169" s="405" t="s">
        <v>272</v>
      </c>
      <c r="N169" s="406" t="s">
        <v>272</v>
      </c>
      <c r="O169" s="406" t="s">
        <v>272</v>
      </c>
      <c r="P169" s="407" t="s">
        <v>272</v>
      </c>
      <c r="Q169" s="430">
        <v>93.1</v>
      </c>
      <c r="R169" s="90">
        <v>-0.5</v>
      </c>
      <c r="S169" s="252">
        <v>90.8</v>
      </c>
      <c r="T169" s="158">
        <v>-0.1</v>
      </c>
      <c r="U169" s="85">
        <v>0</v>
      </c>
      <c r="V169" s="435">
        <v>-0.1</v>
      </c>
      <c r="W169" s="440">
        <v>4608.993</v>
      </c>
      <c r="X169" s="422">
        <v>4.730560964913266</v>
      </c>
      <c r="Y169" s="440">
        <v>3780.477</v>
      </c>
      <c r="Z169" s="407">
        <v>5.788148185458482</v>
      </c>
      <c r="AA169" s="423">
        <v>1286.3</v>
      </c>
      <c r="AB169" s="88">
        <v>17.911815931799424</v>
      </c>
      <c r="AC169" s="73" t="s">
        <v>111</v>
      </c>
      <c r="AD169" s="430">
        <v>1.3</v>
      </c>
      <c r="AE169" s="103">
        <v>11.5</v>
      </c>
      <c r="AF169" s="536"/>
      <c r="AG169" s="537">
        <v>0.61</v>
      </c>
      <c r="AH169" s="427">
        <v>7831.42</v>
      </c>
      <c r="AI169" s="538">
        <v>119.46</v>
      </c>
      <c r="AJ169" s="539">
        <v>133.71</v>
      </c>
      <c r="AK169" s="430">
        <v>-0.8</v>
      </c>
      <c r="AL169" s="103">
        <v>-0.09940357852882187</v>
      </c>
      <c r="AM169" s="103">
        <v>-0.3972194637537285</v>
      </c>
      <c r="AN169" s="103">
        <v>-0.7999759609331818</v>
      </c>
      <c r="AO169" s="404">
        <v>29.29</v>
      </c>
      <c r="AP169" s="432" t="s">
        <v>272</v>
      </c>
      <c r="AQ169" s="425" t="s">
        <v>272</v>
      </c>
      <c r="AR169" s="94" t="s">
        <v>76</v>
      </c>
      <c r="AS169" s="161" t="s">
        <v>273</v>
      </c>
    </row>
    <row r="170" spans="3:45" ht="24" customHeight="1" hidden="1">
      <c r="C170" s="161" t="s">
        <v>274</v>
      </c>
      <c r="D170" s="157" t="s">
        <v>76</v>
      </c>
      <c r="E170" s="121" t="s">
        <v>76</v>
      </c>
      <c r="F170" s="90" t="s">
        <v>76</v>
      </c>
      <c r="G170" s="103">
        <v>6.856157898683861</v>
      </c>
      <c r="H170" s="103">
        <v>4.510309278350519</v>
      </c>
      <c r="I170" s="431" t="s">
        <v>272</v>
      </c>
      <c r="J170" s="499" t="s">
        <v>272</v>
      </c>
      <c r="K170" s="406" t="s">
        <v>272</v>
      </c>
      <c r="L170" s="500" t="s">
        <v>272</v>
      </c>
      <c r="M170" s="405" t="s">
        <v>272</v>
      </c>
      <c r="N170" s="406" t="s">
        <v>272</v>
      </c>
      <c r="O170" s="406" t="s">
        <v>272</v>
      </c>
      <c r="P170" s="407" t="s">
        <v>272</v>
      </c>
      <c r="Q170" s="157">
        <v>94.1</v>
      </c>
      <c r="R170" s="90">
        <f aca="true" t="shared" si="10" ref="R170:T185">(Q170/Q169)*100-100</f>
        <v>1.0741138560687489</v>
      </c>
      <c r="S170" s="85">
        <v>91</v>
      </c>
      <c r="T170" s="158">
        <f t="shared" si="10"/>
        <v>0.22026431718063577</v>
      </c>
      <c r="U170" s="85">
        <v>0.4</v>
      </c>
      <c r="V170" s="435">
        <v>0.4</v>
      </c>
      <c r="W170" s="440">
        <v>4301.341</v>
      </c>
      <c r="X170" s="422">
        <v>3.5913310009269708</v>
      </c>
      <c r="Y170" s="440">
        <v>3612.062</v>
      </c>
      <c r="Z170" s="407">
        <v>2.17959594490884</v>
      </c>
      <c r="AA170" s="423">
        <v>1381.4</v>
      </c>
      <c r="AB170" s="88">
        <v>31.800400725121648</v>
      </c>
      <c r="AC170" s="73" t="s">
        <v>112</v>
      </c>
      <c r="AD170" s="430">
        <v>1.6</v>
      </c>
      <c r="AE170" s="103">
        <v>16.7</v>
      </c>
      <c r="AF170" s="536"/>
      <c r="AG170" s="537">
        <v>0.53</v>
      </c>
      <c r="AH170" s="427">
        <v>8424.51</v>
      </c>
      <c r="AI170" s="538">
        <v>118.63</v>
      </c>
      <c r="AJ170" s="539">
        <v>139.25</v>
      </c>
      <c r="AK170" s="430">
        <v>-1.1</v>
      </c>
      <c r="AL170" s="103">
        <v>-0.19821605550049526</v>
      </c>
      <c r="AM170" s="103">
        <v>-0.39682539682537765</v>
      </c>
      <c r="AN170" s="103">
        <v>-0.7614355997048676</v>
      </c>
      <c r="AO170" s="404">
        <v>29.56</v>
      </c>
      <c r="AP170" s="432" t="s">
        <v>272</v>
      </c>
      <c r="AQ170" s="425" t="s">
        <v>272</v>
      </c>
      <c r="AR170" s="94" t="s">
        <v>76</v>
      </c>
      <c r="AS170" s="73" t="s">
        <v>275</v>
      </c>
    </row>
    <row r="171" spans="3:45" ht="24" customHeight="1" hidden="1">
      <c r="C171" s="161" t="s">
        <v>118</v>
      </c>
      <c r="D171" s="157" t="s">
        <v>76</v>
      </c>
      <c r="E171" s="121" t="s">
        <v>76</v>
      </c>
      <c r="F171" s="90" t="s">
        <v>76</v>
      </c>
      <c r="G171" s="103">
        <v>-0.3579265263691269</v>
      </c>
      <c r="H171" s="103">
        <v>4.315659679408142</v>
      </c>
      <c r="I171" s="431" t="s">
        <v>276</v>
      </c>
      <c r="J171" s="499" t="s">
        <v>276</v>
      </c>
      <c r="K171" s="406" t="s">
        <v>276</v>
      </c>
      <c r="L171" s="500" t="s">
        <v>276</v>
      </c>
      <c r="M171" s="405" t="s">
        <v>276</v>
      </c>
      <c r="N171" s="406" t="s">
        <v>276</v>
      </c>
      <c r="O171" s="406" t="s">
        <v>276</v>
      </c>
      <c r="P171" s="407" t="s">
        <v>276</v>
      </c>
      <c r="Q171" s="157">
        <v>93.5</v>
      </c>
      <c r="R171" s="90">
        <f t="shared" si="10"/>
        <v>-0.6376195536662976</v>
      </c>
      <c r="S171" s="252">
        <v>90.5</v>
      </c>
      <c r="T171" s="158">
        <f t="shared" si="10"/>
        <v>-0.5494505494505404</v>
      </c>
      <c r="U171" s="85">
        <v>0.1</v>
      </c>
      <c r="V171" s="435">
        <v>0.2</v>
      </c>
      <c r="W171" s="440">
        <v>4428.45</v>
      </c>
      <c r="X171" s="422">
        <v>-0.044916531992313935</v>
      </c>
      <c r="Y171" s="440">
        <v>3590.679</v>
      </c>
      <c r="Z171" s="407">
        <v>11.87613198637925</v>
      </c>
      <c r="AA171" s="423">
        <v>1107.4</v>
      </c>
      <c r="AB171" s="88">
        <v>-23.03843213565918</v>
      </c>
      <c r="AC171" s="73" t="s">
        <v>114</v>
      </c>
      <c r="AD171" s="430">
        <v>1.8</v>
      </c>
      <c r="AE171" s="103">
        <v>20.3</v>
      </c>
      <c r="AF171" s="536"/>
      <c r="AG171" s="537">
        <v>0.82</v>
      </c>
      <c r="AH171" s="427">
        <v>9083.11</v>
      </c>
      <c r="AI171" s="538">
        <v>119.82</v>
      </c>
      <c r="AJ171" s="539">
        <v>137.85</v>
      </c>
      <c r="AK171" s="430">
        <v>-1.1</v>
      </c>
      <c r="AL171" s="103">
        <v>-0.39682539682537765</v>
      </c>
      <c r="AM171" s="103">
        <v>-0.3972194637537285</v>
      </c>
      <c r="AN171" s="103">
        <v>-0.7139471423938204</v>
      </c>
      <c r="AO171" s="404">
        <v>30.19</v>
      </c>
      <c r="AP171" s="432" t="s">
        <v>276</v>
      </c>
      <c r="AQ171" s="425" t="s">
        <v>276</v>
      </c>
      <c r="AR171" s="94" t="s">
        <v>76</v>
      </c>
      <c r="AS171" s="73" t="s">
        <v>119</v>
      </c>
    </row>
    <row r="172" spans="3:45" ht="24" customHeight="1" hidden="1">
      <c r="C172" s="161" t="s">
        <v>120</v>
      </c>
      <c r="D172" s="157" t="s">
        <v>76</v>
      </c>
      <c r="E172" s="121" t="s">
        <v>76</v>
      </c>
      <c r="F172" s="90" t="s">
        <v>76</v>
      </c>
      <c r="G172" s="103">
        <v>1.5971958554126644</v>
      </c>
      <c r="H172" s="103">
        <v>-2.8368794326241016</v>
      </c>
      <c r="I172" s="431" t="s">
        <v>276</v>
      </c>
      <c r="J172" s="499" t="s">
        <v>276</v>
      </c>
      <c r="K172" s="406" t="s">
        <v>276</v>
      </c>
      <c r="L172" s="500" t="s">
        <v>276</v>
      </c>
      <c r="M172" s="405" t="s">
        <v>276</v>
      </c>
      <c r="N172" s="406" t="s">
        <v>276</v>
      </c>
      <c r="O172" s="406" t="s">
        <v>276</v>
      </c>
      <c r="P172" s="407" t="s">
        <v>276</v>
      </c>
      <c r="Q172" s="157">
        <v>94</v>
      </c>
      <c r="R172" s="402">
        <f t="shared" si="10"/>
        <v>0.5347593582887669</v>
      </c>
      <c r="S172" s="252">
        <v>91.3</v>
      </c>
      <c r="T172" s="158">
        <f t="shared" si="10"/>
        <v>0.8839779005524804</v>
      </c>
      <c r="U172" s="85">
        <v>-1.4</v>
      </c>
      <c r="V172" s="435">
        <v>-0.8</v>
      </c>
      <c r="W172" s="440">
        <v>4643.178</v>
      </c>
      <c r="X172" s="422">
        <v>5.610420981163486</v>
      </c>
      <c r="Y172" s="440">
        <v>3854.004</v>
      </c>
      <c r="Z172" s="407">
        <v>5.5417870007925245</v>
      </c>
      <c r="AA172" s="423">
        <v>1509.6</v>
      </c>
      <c r="AB172" s="88">
        <v>31.509713389668093</v>
      </c>
      <c r="AC172" s="73" t="s">
        <v>277</v>
      </c>
      <c r="AD172" s="430">
        <v>1.8</v>
      </c>
      <c r="AE172" s="103">
        <v>20.4</v>
      </c>
      <c r="AF172" s="536"/>
      <c r="AG172" s="537">
        <v>0.925</v>
      </c>
      <c r="AH172" s="427">
        <v>9563.21</v>
      </c>
      <c r="AI172" s="538">
        <v>120.11</v>
      </c>
      <c r="AJ172" s="539">
        <v>134.88</v>
      </c>
      <c r="AK172" s="430">
        <v>-0.8</v>
      </c>
      <c r="AL172" s="103">
        <v>-0.19920318725100117</v>
      </c>
      <c r="AM172" s="103">
        <v>-0.19900497512438164</v>
      </c>
      <c r="AN172" s="103">
        <v>-0.5678843825010063</v>
      </c>
      <c r="AO172" s="404">
        <v>30.54</v>
      </c>
      <c r="AP172" s="432" t="s">
        <v>276</v>
      </c>
      <c r="AQ172" s="425" t="s">
        <v>276</v>
      </c>
      <c r="AR172" s="94" t="s">
        <v>76</v>
      </c>
      <c r="AS172" s="73" t="s">
        <v>137</v>
      </c>
    </row>
    <row r="173" spans="3:45" ht="24" customHeight="1" hidden="1">
      <c r="C173" s="161" t="s">
        <v>122</v>
      </c>
      <c r="D173" s="157" t="s">
        <v>76</v>
      </c>
      <c r="E173" s="121" t="s">
        <v>76</v>
      </c>
      <c r="F173" s="90" t="s">
        <v>76</v>
      </c>
      <c r="G173" s="103">
        <v>-2.1726273007729873</v>
      </c>
      <c r="H173" s="103">
        <v>0.8515815085158067</v>
      </c>
      <c r="I173" s="431" t="s">
        <v>276</v>
      </c>
      <c r="J173" s="499" t="s">
        <v>276</v>
      </c>
      <c r="K173" s="406" t="s">
        <v>276</v>
      </c>
      <c r="L173" s="500" t="s">
        <v>276</v>
      </c>
      <c r="M173" s="405" t="s">
        <v>276</v>
      </c>
      <c r="N173" s="406" t="s">
        <v>276</v>
      </c>
      <c r="O173" s="406" t="s">
        <v>276</v>
      </c>
      <c r="P173" s="407" t="s">
        <v>276</v>
      </c>
      <c r="Q173" s="499">
        <v>93</v>
      </c>
      <c r="R173" s="540">
        <f t="shared" si="10"/>
        <v>-1.0638297872340416</v>
      </c>
      <c r="S173" s="252">
        <v>90.6</v>
      </c>
      <c r="T173" s="158">
        <f t="shared" si="10"/>
        <v>-0.7667031763417356</v>
      </c>
      <c r="U173" s="85">
        <v>1.5</v>
      </c>
      <c r="V173" s="435">
        <v>0.5</v>
      </c>
      <c r="W173" s="440">
        <v>4329.863776</v>
      </c>
      <c r="X173" s="422">
        <v>6.433881734922409</v>
      </c>
      <c r="Y173" s="440">
        <v>3551.402162</v>
      </c>
      <c r="Z173" s="407">
        <v>3.5726828371957</v>
      </c>
      <c r="AA173" s="423">
        <v>1414.3</v>
      </c>
      <c r="AB173" s="88">
        <v>30.977958881274304</v>
      </c>
      <c r="AC173" s="73" t="s">
        <v>119</v>
      </c>
      <c r="AD173" s="430">
        <v>2</v>
      </c>
      <c r="AE173" s="103">
        <v>20.5</v>
      </c>
      <c r="AF173" s="536"/>
      <c r="AG173" s="537">
        <v>1.47</v>
      </c>
      <c r="AH173" s="427">
        <v>10343.55</v>
      </c>
      <c r="AI173" s="538">
        <v>117.13</v>
      </c>
      <c r="AJ173" s="539">
        <v>128.59</v>
      </c>
      <c r="AK173" s="430">
        <v>-0.7</v>
      </c>
      <c r="AL173" s="103">
        <v>-0.2979145978152786</v>
      </c>
      <c r="AM173" s="103">
        <v>-0.09950248756219082</v>
      </c>
      <c r="AN173" s="103">
        <v>-0.4377840104420443</v>
      </c>
      <c r="AO173" s="404">
        <v>31.57</v>
      </c>
      <c r="AP173" s="432" t="s">
        <v>276</v>
      </c>
      <c r="AQ173" s="425" t="s">
        <v>276</v>
      </c>
      <c r="AR173" s="94" t="s">
        <v>76</v>
      </c>
      <c r="AS173" s="73" t="s">
        <v>123</v>
      </c>
    </row>
    <row r="174" spans="3:45" ht="24" customHeight="1" hidden="1">
      <c r="C174" s="161" t="s">
        <v>124</v>
      </c>
      <c r="D174" s="157" t="s">
        <v>76</v>
      </c>
      <c r="E174" s="121" t="s">
        <v>76</v>
      </c>
      <c r="F174" s="90" t="s">
        <v>76</v>
      </c>
      <c r="G174" s="103">
        <v>-0.3943036902440582</v>
      </c>
      <c r="H174" s="103">
        <v>3.136308805790094</v>
      </c>
      <c r="I174" s="431" t="s">
        <v>276</v>
      </c>
      <c r="J174" s="499" t="s">
        <v>276</v>
      </c>
      <c r="K174" s="406" t="s">
        <v>276</v>
      </c>
      <c r="L174" s="500" t="s">
        <v>276</v>
      </c>
      <c r="M174" s="405" t="s">
        <v>276</v>
      </c>
      <c r="N174" s="406" t="s">
        <v>276</v>
      </c>
      <c r="O174" s="406" t="s">
        <v>276</v>
      </c>
      <c r="P174" s="407" t="s">
        <v>276</v>
      </c>
      <c r="Q174" s="499">
        <v>96.4</v>
      </c>
      <c r="R174" s="540">
        <f t="shared" si="10"/>
        <v>3.655913978494624</v>
      </c>
      <c r="S174" s="252">
        <v>90.9</v>
      </c>
      <c r="T174" s="158">
        <f t="shared" si="10"/>
        <v>0.33112582781458855</v>
      </c>
      <c r="U174" s="85">
        <v>0.8</v>
      </c>
      <c r="V174" s="435">
        <v>1.2</v>
      </c>
      <c r="W174" s="440">
        <v>4858.550901</v>
      </c>
      <c r="X174" s="422">
        <v>9.186954193258686</v>
      </c>
      <c r="Y174" s="440">
        <v>3760.791874</v>
      </c>
      <c r="Z174" s="407">
        <v>10.653319073955458</v>
      </c>
      <c r="AA174" s="423">
        <v>1595.9</v>
      </c>
      <c r="AB174" s="88">
        <v>38.20905862994718</v>
      </c>
      <c r="AC174" s="73" t="s">
        <v>278</v>
      </c>
      <c r="AD174" s="430">
        <v>1.8</v>
      </c>
      <c r="AE174" s="103">
        <v>20.9</v>
      </c>
      <c r="AF174" s="536"/>
      <c r="AG174" s="537">
        <v>1.38</v>
      </c>
      <c r="AH174" s="427">
        <v>10219.05</v>
      </c>
      <c r="AI174" s="538">
        <v>110.48</v>
      </c>
      <c r="AJ174" s="539">
        <v>129.55</v>
      </c>
      <c r="AK174" s="430">
        <v>-0.6</v>
      </c>
      <c r="AL174" s="103">
        <v>-0.19860973187687136</v>
      </c>
      <c r="AM174" s="103">
        <v>-0.09950248756219082</v>
      </c>
      <c r="AN174" s="103">
        <v>-0.5080593902430195</v>
      </c>
      <c r="AO174" s="404">
        <v>29.2</v>
      </c>
      <c r="AP174" s="432" t="s">
        <v>276</v>
      </c>
      <c r="AQ174" s="425" t="s">
        <v>276</v>
      </c>
      <c r="AR174" s="94" t="s">
        <v>76</v>
      </c>
      <c r="AS174" s="73" t="s">
        <v>125</v>
      </c>
    </row>
    <row r="175" spans="3:45" ht="24" customHeight="1" hidden="1">
      <c r="C175" s="161" t="s">
        <v>158</v>
      </c>
      <c r="D175" s="157" t="s">
        <v>76</v>
      </c>
      <c r="E175" s="121" t="s">
        <v>76</v>
      </c>
      <c r="F175" s="90" t="s">
        <v>76</v>
      </c>
      <c r="G175" s="103">
        <v>17.2854204880218</v>
      </c>
      <c r="H175" s="103">
        <v>4.2105263157894655</v>
      </c>
      <c r="I175" s="431" t="s">
        <v>276</v>
      </c>
      <c r="J175" s="499" t="s">
        <v>276</v>
      </c>
      <c r="K175" s="406" t="s">
        <v>276</v>
      </c>
      <c r="L175" s="500" t="s">
        <v>276</v>
      </c>
      <c r="M175" s="405" t="s">
        <v>276</v>
      </c>
      <c r="N175" s="406" t="s">
        <v>276</v>
      </c>
      <c r="O175" s="406" t="s">
        <v>276</v>
      </c>
      <c r="P175" s="407" t="s">
        <v>276</v>
      </c>
      <c r="Q175" s="499">
        <v>97.5</v>
      </c>
      <c r="R175" s="540">
        <f t="shared" si="10"/>
        <v>1.1410788381742663</v>
      </c>
      <c r="S175" s="252">
        <v>90.6</v>
      </c>
      <c r="T175" s="158">
        <f t="shared" si="10"/>
        <v>-0.33003300330034335</v>
      </c>
      <c r="U175" s="85">
        <v>0.8</v>
      </c>
      <c r="V175" s="435">
        <v>0.7</v>
      </c>
      <c r="W175" s="440">
        <v>4900.483442</v>
      </c>
      <c r="X175" s="422">
        <v>5.396724817917203</v>
      </c>
      <c r="Y175" s="440">
        <v>3830.868789</v>
      </c>
      <c r="Z175" s="407">
        <v>1.9490798734760943</v>
      </c>
      <c r="AA175" s="423">
        <v>1244.6</v>
      </c>
      <c r="AB175" s="88">
        <v>37.2</v>
      </c>
      <c r="AC175" s="73" t="s">
        <v>123</v>
      </c>
      <c r="AD175" s="430">
        <v>1.5</v>
      </c>
      <c r="AE175" s="103">
        <v>20.6</v>
      </c>
      <c r="AF175" s="536"/>
      <c r="AG175" s="537">
        <v>1.465</v>
      </c>
      <c r="AH175" s="427">
        <v>10559.59</v>
      </c>
      <c r="AI175" s="538">
        <v>108.99</v>
      </c>
      <c r="AJ175" s="539">
        <v>126.26</v>
      </c>
      <c r="AK175" s="430">
        <v>-0.5</v>
      </c>
      <c r="AL175" s="103">
        <v>0</v>
      </c>
      <c r="AM175" s="103">
        <v>0.09960159362549348</v>
      </c>
      <c r="AN175" s="103">
        <v>-0.38929266423805586</v>
      </c>
      <c r="AO175" s="404">
        <v>29.11</v>
      </c>
      <c r="AP175" s="432" t="s">
        <v>276</v>
      </c>
      <c r="AQ175" s="425" t="s">
        <v>276</v>
      </c>
      <c r="AR175" s="94" t="s">
        <v>76</v>
      </c>
      <c r="AS175" s="73" t="s">
        <v>158</v>
      </c>
    </row>
    <row r="176" spans="3:45" ht="24" customHeight="1" hidden="1">
      <c r="C176" s="161" t="s">
        <v>128</v>
      </c>
      <c r="D176" s="157" t="s">
        <v>76</v>
      </c>
      <c r="E176" s="121" t="s">
        <v>76</v>
      </c>
      <c r="F176" s="90" t="s">
        <v>76</v>
      </c>
      <c r="G176" s="103">
        <v>-12.653631470246182</v>
      </c>
      <c r="H176" s="103">
        <v>-1.2345679012345556</v>
      </c>
      <c r="I176" s="431" t="s">
        <v>82</v>
      </c>
      <c r="J176" s="499" t="s">
        <v>82</v>
      </c>
      <c r="K176" s="406" t="s">
        <v>82</v>
      </c>
      <c r="L176" s="500" t="s">
        <v>82</v>
      </c>
      <c r="M176" s="405" t="s">
        <v>82</v>
      </c>
      <c r="N176" s="406" t="s">
        <v>82</v>
      </c>
      <c r="O176" s="406" t="s">
        <v>82</v>
      </c>
      <c r="P176" s="407" t="s">
        <v>82</v>
      </c>
      <c r="Q176" s="499">
        <v>98.8</v>
      </c>
      <c r="R176" s="540">
        <f t="shared" si="10"/>
        <v>1.3333333333333144</v>
      </c>
      <c r="S176" s="85">
        <v>91.6</v>
      </c>
      <c r="T176" s="158">
        <f t="shared" si="10"/>
        <v>1.103752759381905</v>
      </c>
      <c r="U176" s="85">
        <v>-1.2</v>
      </c>
      <c r="V176" s="435">
        <v>-0.7</v>
      </c>
      <c r="W176" s="440">
        <v>4547.423083</v>
      </c>
      <c r="X176" s="422">
        <v>-1.9890933635665249</v>
      </c>
      <c r="Y176" s="440">
        <v>3557.493736</v>
      </c>
      <c r="Z176" s="407">
        <v>-5.135867574948222</v>
      </c>
      <c r="AA176" s="423">
        <v>1491.7</v>
      </c>
      <c r="AB176" s="88">
        <v>33.4</v>
      </c>
      <c r="AC176" s="73" t="s">
        <v>125</v>
      </c>
      <c r="AD176" s="430">
        <v>1.6</v>
      </c>
      <c r="AE176" s="103">
        <v>16.7</v>
      </c>
      <c r="AF176" s="536"/>
      <c r="AG176" s="537">
        <v>1.31</v>
      </c>
      <c r="AH176" s="427">
        <v>10100.57</v>
      </c>
      <c r="AI176" s="538">
        <v>109.34</v>
      </c>
      <c r="AJ176" s="541">
        <v>131.35</v>
      </c>
      <c r="AK176" s="430">
        <v>-0.5</v>
      </c>
      <c r="AL176" s="103">
        <v>-0.4975124378109399</v>
      </c>
      <c r="AM176" s="103">
        <v>-0.09960159362550769</v>
      </c>
      <c r="AN176" s="103">
        <v>-0.5960620636018916</v>
      </c>
      <c r="AO176" s="404">
        <v>30.41</v>
      </c>
      <c r="AP176" s="432" t="s">
        <v>82</v>
      </c>
      <c r="AQ176" s="425" t="s">
        <v>82</v>
      </c>
      <c r="AR176" s="94" t="s">
        <v>76</v>
      </c>
      <c r="AS176" s="73" t="s">
        <v>129</v>
      </c>
    </row>
    <row r="177" spans="3:45" ht="24" customHeight="1" hidden="1">
      <c r="C177" s="542" t="s">
        <v>130</v>
      </c>
      <c r="D177" s="260" t="s">
        <v>76</v>
      </c>
      <c r="E177" s="271" t="s">
        <v>76</v>
      </c>
      <c r="F177" s="274" t="s">
        <v>76</v>
      </c>
      <c r="G177" s="278">
        <v>6.407318184777637</v>
      </c>
      <c r="H177" s="278">
        <v>0.45454545454546746</v>
      </c>
      <c r="I177" s="543" t="s">
        <v>82</v>
      </c>
      <c r="J177" s="544" t="s">
        <v>82</v>
      </c>
      <c r="K177" s="545" t="s">
        <v>82</v>
      </c>
      <c r="L177" s="546" t="s">
        <v>82</v>
      </c>
      <c r="M177" s="547" t="s">
        <v>82</v>
      </c>
      <c r="N177" s="545" t="s">
        <v>82</v>
      </c>
      <c r="O177" s="545" t="s">
        <v>82</v>
      </c>
      <c r="P177" s="548" t="s">
        <v>82</v>
      </c>
      <c r="Q177" s="544">
        <v>98.2</v>
      </c>
      <c r="R177" s="549">
        <f t="shared" si="10"/>
        <v>-0.6072874493927003</v>
      </c>
      <c r="S177" s="550">
        <v>89.8</v>
      </c>
      <c r="T177" s="261">
        <f t="shared" si="10"/>
        <v>-1.965065502183407</v>
      </c>
      <c r="U177" s="262">
        <v>0</v>
      </c>
      <c r="V177" s="551">
        <v>-0.2</v>
      </c>
      <c r="W177" s="552">
        <v>4957.724675</v>
      </c>
      <c r="X177" s="553">
        <v>8.540457324298401</v>
      </c>
      <c r="Y177" s="552">
        <v>3835.654487</v>
      </c>
      <c r="Z177" s="548">
        <v>1.65039242558953</v>
      </c>
      <c r="AA177" s="554">
        <v>1196.6</v>
      </c>
      <c r="AB177" s="272">
        <v>38.7</v>
      </c>
      <c r="AC177" s="73" t="s">
        <v>127</v>
      </c>
      <c r="AD177" s="555">
        <v>1.5</v>
      </c>
      <c r="AE177" s="278">
        <v>13.2</v>
      </c>
      <c r="AF177" s="536"/>
      <c r="AG177" s="556">
        <v>1.36</v>
      </c>
      <c r="AH177" s="557">
        <v>10676.64</v>
      </c>
      <c r="AI177" s="558">
        <v>106.97</v>
      </c>
      <c r="AJ177" s="559">
        <v>134.91</v>
      </c>
      <c r="AK177" s="555">
        <v>-0.2</v>
      </c>
      <c r="AL177" s="278">
        <v>-0.3980099502487633</v>
      </c>
      <c r="AM177" s="278">
        <v>0</v>
      </c>
      <c r="AN177" s="278">
        <v>-0.508780244970481</v>
      </c>
      <c r="AO177" s="560">
        <v>32.52</v>
      </c>
      <c r="AP177" s="561" t="s">
        <v>82</v>
      </c>
      <c r="AQ177" s="562" t="s">
        <v>82</v>
      </c>
      <c r="AR177" s="270" t="s">
        <v>76</v>
      </c>
      <c r="AS177" s="542" t="s">
        <v>130</v>
      </c>
    </row>
    <row r="178" spans="3:45" ht="24" customHeight="1" hidden="1">
      <c r="C178" s="281" t="s">
        <v>279</v>
      </c>
      <c r="D178" s="282" t="s">
        <v>76</v>
      </c>
      <c r="E178" s="293" t="s">
        <v>76</v>
      </c>
      <c r="F178" s="296" t="s">
        <v>76</v>
      </c>
      <c r="G178" s="300">
        <v>-5.199034046988231</v>
      </c>
      <c r="H178" s="300">
        <v>7.466063348416284</v>
      </c>
      <c r="I178" s="563" t="s">
        <v>82</v>
      </c>
      <c r="J178" s="564" t="s">
        <v>82</v>
      </c>
      <c r="K178" s="565" t="s">
        <v>82</v>
      </c>
      <c r="L178" s="566" t="s">
        <v>82</v>
      </c>
      <c r="M178" s="567" t="s">
        <v>82</v>
      </c>
      <c r="N178" s="565" t="s">
        <v>82</v>
      </c>
      <c r="O178" s="565" t="s">
        <v>82</v>
      </c>
      <c r="P178" s="568" t="s">
        <v>82</v>
      </c>
      <c r="Q178" s="564">
        <v>101</v>
      </c>
      <c r="R178" s="569">
        <f t="shared" si="10"/>
        <v>2.8513238289205702</v>
      </c>
      <c r="S178" s="570">
        <v>89.1</v>
      </c>
      <c r="T178" s="283">
        <f t="shared" si="10"/>
        <v>-0.7795100222717224</v>
      </c>
      <c r="U178" s="284">
        <v>2</v>
      </c>
      <c r="V178" s="571">
        <v>2.2</v>
      </c>
      <c r="W178" s="572">
        <v>4274.217072</v>
      </c>
      <c r="X178" s="573">
        <v>11.265694507330409</v>
      </c>
      <c r="Y178" s="572">
        <v>3785.937084</v>
      </c>
      <c r="Z178" s="568">
        <v>1.0843898389564401</v>
      </c>
      <c r="AA178" s="574">
        <v>1078.5</v>
      </c>
      <c r="AB178" s="294">
        <v>140.6</v>
      </c>
      <c r="AC178" s="73" t="s">
        <v>129</v>
      </c>
      <c r="AD178" s="575">
        <v>1.6</v>
      </c>
      <c r="AE178" s="300">
        <v>13.6</v>
      </c>
      <c r="AF178" s="536"/>
      <c r="AG178" s="576">
        <v>1.32</v>
      </c>
      <c r="AH178" s="577">
        <v>10783.61</v>
      </c>
      <c r="AI178" s="578">
        <v>105.88</v>
      </c>
      <c r="AJ178" s="579">
        <v>131.95</v>
      </c>
      <c r="AK178" s="575">
        <v>0</v>
      </c>
      <c r="AL178" s="300">
        <v>-0.29940119760479433</v>
      </c>
      <c r="AM178" s="300">
        <v>-0.10020040080159731</v>
      </c>
      <c r="AN178" s="300">
        <v>-0.6343406644842844</v>
      </c>
      <c r="AO178" s="580">
        <v>33.05</v>
      </c>
      <c r="AP178" s="581" t="s">
        <v>82</v>
      </c>
      <c r="AQ178" s="582" t="s">
        <v>82</v>
      </c>
      <c r="AR178" s="292" t="s">
        <v>76</v>
      </c>
      <c r="AS178" s="281" t="s">
        <v>279</v>
      </c>
    </row>
    <row r="179" spans="3:45" ht="24" customHeight="1" hidden="1">
      <c r="C179" s="73" t="s">
        <v>160</v>
      </c>
      <c r="D179" s="157" t="s">
        <v>76</v>
      </c>
      <c r="E179" s="121" t="s">
        <v>76</v>
      </c>
      <c r="F179" s="90" t="s">
        <v>76</v>
      </c>
      <c r="G179" s="103">
        <v>0.911462395318452</v>
      </c>
      <c r="H179" s="103">
        <v>-2.8421052631579045</v>
      </c>
      <c r="I179" s="431" t="s">
        <v>82</v>
      </c>
      <c r="J179" s="499" t="s">
        <v>82</v>
      </c>
      <c r="K179" s="406" t="s">
        <v>82</v>
      </c>
      <c r="L179" s="500" t="s">
        <v>82</v>
      </c>
      <c r="M179" s="405" t="s">
        <v>82</v>
      </c>
      <c r="N179" s="406" t="s">
        <v>82</v>
      </c>
      <c r="O179" s="406" t="s">
        <v>82</v>
      </c>
      <c r="P179" s="407" t="s">
        <v>82</v>
      </c>
      <c r="Q179" s="508">
        <v>97.2</v>
      </c>
      <c r="R179" s="540">
        <f t="shared" si="10"/>
        <v>-3.762376237623755</v>
      </c>
      <c r="S179" s="252">
        <v>89.7</v>
      </c>
      <c r="T179" s="158">
        <f t="shared" si="10"/>
        <v>0.6734006734006925</v>
      </c>
      <c r="U179" s="85">
        <v>-3.1</v>
      </c>
      <c r="V179" s="435">
        <v>-3.4</v>
      </c>
      <c r="W179" s="440">
        <v>4767.653991</v>
      </c>
      <c r="X179" s="90">
        <v>10.240991415023132</v>
      </c>
      <c r="Y179" s="440">
        <v>3371.97682</v>
      </c>
      <c r="Z179" s="407">
        <v>-0.7533771687252937</v>
      </c>
      <c r="AA179" s="423">
        <v>2149.4</v>
      </c>
      <c r="AB179" s="88">
        <v>45.7</v>
      </c>
      <c r="AC179" s="73" t="s">
        <v>130</v>
      </c>
      <c r="AD179" s="430">
        <v>1.7</v>
      </c>
      <c r="AE179" s="531">
        <v>16.2</v>
      </c>
      <c r="AF179" s="536"/>
      <c r="AG179" s="537">
        <v>1.22</v>
      </c>
      <c r="AH179" s="427">
        <v>11041.92</v>
      </c>
      <c r="AI179" s="538">
        <v>109.08</v>
      </c>
      <c r="AJ179" s="541">
        <v>135.61</v>
      </c>
      <c r="AK179" s="430">
        <v>0</v>
      </c>
      <c r="AL179" s="103">
        <v>0</v>
      </c>
      <c r="AM179" s="103">
        <v>0</v>
      </c>
      <c r="AN179" s="103">
        <v>-0.5051396814708937</v>
      </c>
      <c r="AO179" s="404">
        <v>36.16</v>
      </c>
      <c r="AP179" s="432" t="s">
        <v>82</v>
      </c>
      <c r="AQ179" s="425" t="s">
        <v>82</v>
      </c>
      <c r="AR179" s="94" t="s">
        <v>76</v>
      </c>
      <c r="AS179" s="73" t="s">
        <v>160</v>
      </c>
    </row>
    <row r="180" spans="3:45" ht="24" customHeight="1" hidden="1">
      <c r="C180" s="73" t="s">
        <v>112</v>
      </c>
      <c r="D180" s="157" t="s">
        <v>76</v>
      </c>
      <c r="E180" s="121" t="s">
        <v>76</v>
      </c>
      <c r="F180" s="90" t="s">
        <v>76</v>
      </c>
      <c r="G180" s="103">
        <v>-2.5477625527941257</v>
      </c>
      <c r="H180" s="103">
        <v>-5.525460455037916</v>
      </c>
      <c r="I180" s="431" t="s">
        <v>82</v>
      </c>
      <c r="J180" s="499" t="s">
        <v>82</v>
      </c>
      <c r="K180" s="406" t="s">
        <v>82</v>
      </c>
      <c r="L180" s="500" t="s">
        <v>82</v>
      </c>
      <c r="M180" s="405" t="s">
        <v>82</v>
      </c>
      <c r="N180" s="406" t="s">
        <v>82</v>
      </c>
      <c r="O180" s="406" t="s">
        <v>82</v>
      </c>
      <c r="P180" s="407" t="s">
        <v>82</v>
      </c>
      <c r="Q180" s="508">
        <v>98.4</v>
      </c>
      <c r="R180" s="540">
        <f t="shared" si="10"/>
        <v>1.2345679012345698</v>
      </c>
      <c r="S180" s="85">
        <v>89.9</v>
      </c>
      <c r="T180" s="158">
        <f t="shared" si="10"/>
        <v>0.22296544035673094</v>
      </c>
      <c r="U180" s="85">
        <v>1.6</v>
      </c>
      <c r="V180" s="435">
        <v>1.8</v>
      </c>
      <c r="W180" s="440">
        <v>5442.413651</v>
      </c>
      <c r="X180" s="90">
        <v>13.238889628615922</v>
      </c>
      <c r="Y180" s="440">
        <v>4323.834658</v>
      </c>
      <c r="Z180" s="88">
        <v>12.43312580986067</v>
      </c>
      <c r="AA180" s="423">
        <v>1841.5</v>
      </c>
      <c r="AB180" s="88">
        <v>14</v>
      </c>
      <c r="AC180" s="161" t="s">
        <v>131</v>
      </c>
      <c r="AD180" s="430">
        <v>1.7</v>
      </c>
      <c r="AE180" s="531">
        <v>11.9</v>
      </c>
      <c r="AF180" s="536"/>
      <c r="AG180" s="426">
        <v>1.435</v>
      </c>
      <c r="AH180" s="427">
        <v>11715.39</v>
      </c>
      <c r="AI180" s="538">
        <v>103.95</v>
      </c>
      <c r="AJ180" s="541">
        <v>128.21</v>
      </c>
      <c r="AK180" s="430">
        <v>0.2</v>
      </c>
      <c r="AL180" s="103">
        <v>-0.09980039920161232</v>
      </c>
      <c r="AM180" s="103">
        <v>-0.09999999999999432</v>
      </c>
      <c r="AN180" s="103">
        <v>-0.5446864007604262</v>
      </c>
      <c r="AO180" s="404">
        <v>35.76</v>
      </c>
      <c r="AP180" s="432" t="s">
        <v>82</v>
      </c>
      <c r="AQ180" s="425" t="s">
        <v>82</v>
      </c>
      <c r="AR180" s="94" t="s">
        <v>76</v>
      </c>
      <c r="AS180" s="73" t="s">
        <v>112</v>
      </c>
    </row>
    <row r="181" spans="3:45" ht="24" customHeight="1" hidden="1">
      <c r="C181" s="73" t="s">
        <v>114</v>
      </c>
      <c r="D181" s="157" t="s">
        <v>76</v>
      </c>
      <c r="E181" s="121" t="s">
        <v>76</v>
      </c>
      <c r="F181" s="90" t="s">
        <v>76</v>
      </c>
      <c r="G181" s="103">
        <v>8.50031394323645</v>
      </c>
      <c r="H181" s="103">
        <v>9.862385321100902</v>
      </c>
      <c r="I181" s="431" t="s">
        <v>82</v>
      </c>
      <c r="J181" s="499" t="s">
        <v>82</v>
      </c>
      <c r="K181" s="406" t="s">
        <v>82</v>
      </c>
      <c r="L181" s="500" t="s">
        <v>82</v>
      </c>
      <c r="M181" s="405" t="s">
        <v>82</v>
      </c>
      <c r="N181" s="406" t="s">
        <v>82</v>
      </c>
      <c r="O181" s="406" t="s">
        <v>82</v>
      </c>
      <c r="P181" s="407" t="s">
        <v>82</v>
      </c>
      <c r="Q181" s="499">
        <v>101</v>
      </c>
      <c r="R181" s="540">
        <f t="shared" si="10"/>
        <v>2.642276422764226</v>
      </c>
      <c r="S181" s="85">
        <v>91.2</v>
      </c>
      <c r="T181" s="158">
        <f t="shared" si="10"/>
        <v>1.4460511679643844</v>
      </c>
      <c r="U181" s="85">
        <v>2</v>
      </c>
      <c r="V181" s="435">
        <v>2</v>
      </c>
      <c r="W181" s="440">
        <v>5106.308596</v>
      </c>
      <c r="X181" s="90">
        <f aca="true" t="shared" si="11" ref="X181:X213">+W181/W169*100-100</f>
        <v>10.790113935950856</v>
      </c>
      <c r="Y181" s="440">
        <v>4031.56286</v>
      </c>
      <c r="Z181" s="88">
        <f>+Y181/Y169*100-100</f>
        <v>6.641644956443329</v>
      </c>
      <c r="AA181" s="423">
        <v>1546.7</v>
      </c>
      <c r="AB181" s="88">
        <v>20.2</v>
      </c>
      <c r="AC181" s="73" t="s">
        <v>133</v>
      </c>
      <c r="AD181" s="430">
        <v>1.9</v>
      </c>
      <c r="AE181" s="531">
        <v>6.6</v>
      </c>
      <c r="AF181" s="536"/>
      <c r="AG181" s="426">
        <v>1.535</v>
      </c>
      <c r="AH181" s="427">
        <v>11761.79</v>
      </c>
      <c r="AI181" s="538">
        <v>110.44</v>
      </c>
      <c r="AJ181" s="541">
        <v>131.96</v>
      </c>
      <c r="AK181" s="430">
        <v>0.6</v>
      </c>
      <c r="AL181" s="103">
        <v>-0.3980099502487633</v>
      </c>
      <c r="AM181" s="103">
        <v>-0.1994017946161506</v>
      </c>
      <c r="AN181" s="103">
        <v>-0.37540679046293235</v>
      </c>
      <c r="AO181" s="404">
        <v>37.38</v>
      </c>
      <c r="AP181" s="432" t="s">
        <v>82</v>
      </c>
      <c r="AQ181" s="425" t="s">
        <v>82</v>
      </c>
      <c r="AR181" s="94" t="s">
        <v>76</v>
      </c>
      <c r="AS181" s="73" t="s">
        <v>114</v>
      </c>
    </row>
    <row r="182" spans="3:45" ht="24" customHeight="1" hidden="1">
      <c r="C182" s="73" t="s">
        <v>136</v>
      </c>
      <c r="D182" s="157" t="s">
        <v>76</v>
      </c>
      <c r="E182" s="121" t="s">
        <v>76</v>
      </c>
      <c r="F182" s="90" t="s">
        <v>76</v>
      </c>
      <c r="G182" s="103">
        <v>-0.048191021952121105</v>
      </c>
      <c r="H182" s="103">
        <v>0.6263048016701589</v>
      </c>
      <c r="I182" s="431" t="s">
        <v>82</v>
      </c>
      <c r="J182" s="499" t="s">
        <v>82</v>
      </c>
      <c r="K182" s="406" t="s">
        <v>82</v>
      </c>
      <c r="L182" s="500" t="s">
        <v>82</v>
      </c>
      <c r="M182" s="405" t="s">
        <v>82</v>
      </c>
      <c r="N182" s="406" t="s">
        <v>82</v>
      </c>
      <c r="O182" s="406" t="s">
        <v>82</v>
      </c>
      <c r="P182" s="407" t="s">
        <v>82</v>
      </c>
      <c r="Q182" s="499">
        <v>100.5</v>
      </c>
      <c r="R182" s="540">
        <f t="shared" si="10"/>
        <v>-0.4950495049505008</v>
      </c>
      <c r="S182" s="85">
        <v>89.9</v>
      </c>
      <c r="T182" s="158">
        <f t="shared" si="10"/>
        <v>-1.4254385964912188</v>
      </c>
      <c r="U182" s="85">
        <v>-1</v>
      </c>
      <c r="V182" s="435">
        <v>-1</v>
      </c>
      <c r="W182" s="440">
        <v>4729.667988</v>
      </c>
      <c r="X182" s="90">
        <f t="shared" si="11"/>
        <v>9.957987241653242</v>
      </c>
      <c r="Y182" s="440">
        <v>3793.552714</v>
      </c>
      <c r="Z182" s="88">
        <f aca="true" t="shared" si="12" ref="Z182:Z213">+Y182/Y170*100-100</f>
        <v>5.02457360920161</v>
      </c>
      <c r="AA182" s="423">
        <v>1712.3</v>
      </c>
      <c r="AB182" s="88">
        <v>24</v>
      </c>
      <c r="AC182" s="73" t="s">
        <v>112</v>
      </c>
      <c r="AD182" s="430" t="s">
        <v>280</v>
      </c>
      <c r="AE182" s="531">
        <v>7.4</v>
      </c>
      <c r="AF182" s="536"/>
      <c r="AG182" s="426">
        <v>1.525</v>
      </c>
      <c r="AH182" s="427">
        <v>11236.37</v>
      </c>
      <c r="AI182" s="538">
        <v>109.56</v>
      </c>
      <c r="AJ182" s="541">
        <v>133.78</v>
      </c>
      <c r="AK182" s="430">
        <v>0.9</v>
      </c>
      <c r="AL182" s="103">
        <v>-0.49652432969215</v>
      </c>
      <c r="AM182" s="103">
        <v>-0.29880478087650886</v>
      </c>
      <c r="AN182" s="103">
        <v>-0.46965556877233894</v>
      </c>
      <c r="AO182" s="404">
        <v>39.88</v>
      </c>
      <c r="AP182" s="432" t="s">
        <v>82</v>
      </c>
      <c r="AQ182" s="425" t="s">
        <v>82</v>
      </c>
      <c r="AR182" s="94" t="s">
        <v>76</v>
      </c>
      <c r="AS182" s="73" t="s">
        <v>136</v>
      </c>
    </row>
    <row r="183" spans="3:45" ht="24" customHeight="1" hidden="1">
      <c r="C183" s="73" t="s">
        <v>119</v>
      </c>
      <c r="D183" s="157" t="s">
        <v>76</v>
      </c>
      <c r="E183" s="121" t="s">
        <v>76</v>
      </c>
      <c r="F183" s="90" t="s">
        <v>76</v>
      </c>
      <c r="G183" s="103">
        <v>-0.13596823911043998</v>
      </c>
      <c r="H183" s="103">
        <v>1.4522821576763363</v>
      </c>
      <c r="I183" s="431" t="s">
        <v>82</v>
      </c>
      <c r="J183" s="499" t="s">
        <v>82</v>
      </c>
      <c r="K183" s="406" t="s">
        <v>82</v>
      </c>
      <c r="L183" s="500" t="s">
        <v>82</v>
      </c>
      <c r="M183" s="405" t="s">
        <v>82</v>
      </c>
      <c r="N183" s="406" t="s">
        <v>82</v>
      </c>
      <c r="O183" s="406" t="s">
        <v>82</v>
      </c>
      <c r="P183" s="407" t="s">
        <v>82</v>
      </c>
      <c r="Q183" s="499">
        <v>101</v>
      </c>
      <c r="R183" s="540">
        <f t="shared" si="10"/>
        <v>0.4975124378109541</v>
      </c>
      <c r="S183" s="85">
        <v>90</v>
      </c>
      <c r="T183" s="158">
        <f t="shared" si="10"/>
        <v>0.11123470522802847</v>
      </c>
      <c r="U183" s="85">
        <v>0.6</v>
      </c>
      <c r="V183" s="435">
        <v>0.7</v>
      </c>
      <c r="W183" s="440">
        <v>5289.194812</v>
      </c>
      <c r="X183" s="90">
        <f t="shared" si="11"/>
        <v>19.43670611613544</v>
      </c>
      <c r="Y183" s="440">
        <v>4148.621116</v>
      </c>
      <c r="Z183" s="88">
        <f t="shared" si="12"/>
        <v>15.538624198932865</v>
      </c>
      <c r="AA183" s="423">
        <v>1282.9</v>
      </c>
      <c r="AB183" s="88">
        <v>15.8</v>
      </c>
      <c r="AC183" s="73" t="s">
        <v>114</v>
      </c>
      <c r="AD183" s="430">
        <v>1.7</v>
      </c>
      <c r="AE183" s="531">
        <v>4.4</v>
      </c>
      <c r="AF183" s="536"/>
      <c r="AG183" s="426">
        <v>1.78</v>
      </c>
      <c r="AH183" s="427">
        <v>11858.87</v>
      </c>
      <c r="AI183" s="538">
        <v>108.69</v>
      </c>
      <c r="AJ183" s="541">
        <v>132</v>
      </c>
      <c r="AK183" s="430">
        <v>1.5</v>
      </c>
      <c r="AL183" s="103">
        <v>0</v>
      </c>
      <c r="AM183" s="103">
        <v>-0.09970089730806819</v>
      </c>
      <c r="AN183" s="103">
        <v>-0.42180709035069697</v>
      </c>
      <c r="AO183" s="404">
        <v>37.05</v>
      </c>
      <c r="AP183" s="432" t="s">
        <v>82</v>
      </c>
      <c r="AQ183" s="425" t="s">
        <v>82</v>
      </c>
      <c r="AR183" s="94" t="s">
        <v>76</v>
      </c>
      <c r="AS183" s="73" t="s">
        <v>119</v>
      </c>
    </row>
    <row r="184" spans="3:45" ht="24" customHeight="1" hidden="1">
      <c r="C184" s="73" t="s">
        <v>137</v>
      </c>
      <c r="D184" s="157" t="s">
        <v>76</v>
      </c>
      <c r="E184" s="121" t="s">
        <v>76</v>
      </c>
      <c r="F184" s="90" t="s">
        <v>76</v>
      </c>
      <c r="G184" s="103">
        <v>-6.468900874694455</v>
      </c>
      <c r="H184" s="103">
        <v>2.556237218813905</v>
      </c>
      <c r="I184" s="431" t="s">
        <v>82</v>
      </c>
      <c r="J184" s="499" t="s">
        <v>82</v>
      </c>
      <c r="K184" s="406" t="s">
        <v>82</v>
      </c>
      <c r="L184" s="500" t="s">
        <v>82</v>
      </c>
      <c r="M184" s="405" t="s">
        <v>82</v>
      </c>
      <c r="N184" s="406" t="s">
        <v>82</v>
      </c>
      <c r="O184" s="406" t="s">
        <v>82</v>
      </c>
      <c r="P184" s="407" t="s">
        <v>82</v>
      </c>
      <c r="Q184" s="508">
        <v>101.1</v>
      </c>
      <c r="R184" s="540">
        <f t="shared" si="10"/>
        <v>0.09900990099009732</v>
      </c>
      <c r="S184" s="85">
        <v>88.2</v>
      </c>
      <c r="T184" s="158">
        <f t="shared" si="10"/>
        <v>-2</v>
      </c>
      <c r="U184" s="85">
        <v>-0.3</v>
      </c>
      <c r="V184" s="435">
        <v>0</v>
      </c>
      <c r="W184" s="440">
        <v>5307.46556</v>
      </c>
      <c r="X184" s="90">
        <f t="shared" si="11"/>
        <v>14.306743355520709</v>
      </c>
      <c r="Y184" s="440">
        <v>4178.830575</v>
      </c>
      <c r="Z184" s="88">
        <f t="shared" si="12"/>
        <v>8.428288476088767</v>
      </c>
      <c r="AA184" s="423">
        <v>1637.3</v>
      </c>
      <c r="AB184" s="88">
        <f>+AA184/AA172*100-100</f>
        <v>8.459194488606258</v>
      </c>
      <c r="AC184" s="73" t="s">
        <v>148</v>
      </c>
      <c r="AD184" s="430">
        <v>1.8</v>
      </c>
      <c r="AE184" s="531">
        <v>4.7</v>
      </c>
      <c r="AF184" s="536"/>
      <c r="AG184" s="426">
        <v>1.85</v>
      </c>
      <c r="AH184" s="427">
        <v>11325.78</v>
      </c>
      <c r="AI184" s="538">
        <v>111.67</v>
      </c>
      <c r="AJ184" s="541">
        <v>134.85</v>
      </c>
      <c r="AK184" s="430">
        <v>1.7</v>
      </c>
      <c r="AL184" s="103">
        <v>-0.09980039920161232</v>
      </c>
      <c r="AM184" s="103">
        <v>-0.1994017946161506</v>
      </c>
      <c r="AN184" s="103">
        <v>-0.4988120160198406</v>
      </c>
      <c r="AO184" s="404">
        <v>43.8</v>
      </c>
      <c r="AP184" s="432" t="s">
        <v>82</v>
      </c>
      <c r="AQ184" s="425" t="s">
        <v>82</v>
      </c>
      <c r="AR184" s="94" t="s">
        <v>76</v>
      </c>
      <c r="AS184" s="161" t="s">
        <v>137</v>
      </c>
    </row>
    <row r="185" spans="3:45" ht="24" customHeight="1" hidden="1">
      <c r="C185" s="73" t="s">
        <v>123</v>
      </c>
      <c r="D185" s="157" t="s">
        <v>76</v>
      </c>
      <c r="E185" s="121" t="s">
        <v>76</v>
      </c>
      <c r="F185" s="90" t="s">
        <v>76</v>
      </c>
      <c r="G185" s="103">
        <v>2.8462852613459404</v>
      </c>
      <c r="H185" s="103">
        <v>-2.1934197407776708</v>
      </c>
      <c r="I185" s="431" t="s">
        <v>82</v>
      </c>
      <c r="J185" s="499" t="s">
        <v>82</v>
      </c>
      <c r="K185" s="406" t="s">
        <v>82</v>
      </c>
      <c r="L185" s="500" t="s">
        <v>82</v>
      </c>
      <c r="M185" s="405" t="s">
        <v>82</v>
      </c>
      <c r="N185" s="406" t="s">
        <v>82</v>
      </c>
      <c r="O185" s="406" t="s">
        <v>82</v>
      </c>
      <c r="P185" s="407" t="s">
        <v>82</v>
      </c>
      <c r="Q185" s="499">
        <v>100.8</v>
      </c>
      <c r="R185" s="540">
        <f t="shared" si="10"/>
        <v>-0.29673590504451397</v>
      </c>
      <c r="S185" s="85">
        <v>90</v>
      </c>
      <c r="T185" s="158">
        <f t="shared" si="10"/>
        <v>2.040816326530617</v>
      </c>
      <c r="U185" s="85">
        <v>0.2</v>
      </c>
      <c r="V185" s="435">
        <v>-0.1</v>
      </c>
      <c r="W185" s="440">
        <v>4785.482153</v>
      </c>
      <c r="X185" s="90">
        <f t="shared" si="11"/>
        <v>10.522695414240204</v>
      </c>
      <c r="Y185" s="440">
        <v>4212.543255</v>
      </c>
      <c r="Z185" s="88">
        <f t="shared" si="12"/>
        <v>18.616339767830553</v>
      </c>
      <c r="AA185" s="423">
        <v>1441.1</v>
      </c>
      <c r="AB185" s="88">
        <f>+AA185/AA173*100-100</f>
        <v>1.8949303542388378</v>
      </c>
      <c r="AC185" s="73" t="s">
        <v>119</v>
      </c>
      <c r="AD185" s="430" t="s">
        <v>281</v>
      </c>
      <c r="AE185" s="531">
        <v>4.6</v>
      </c>
      <c r="AF185" s="536"/>
      <c r="AG185" s="426">
        <v>1.535</v>
      </c>
      <c r="AH185" s="427">
        <v>11081.79</v>
      </c>
      <c r="AI185" s="538">
        <v>109.86</v>
      </c>
      <c r="AJ185" s="541">
        <v>133.59</v>
      </c>
      <c r="AK185" s="430">
        <v>1.7</v>
      </c>
      <c r="AL185" s="103">
        <v>-0.19920318725100117</v>
      </c>
      <c r="AM185" s="103">
        <v>-0.19920318725100117</v>
      </c>
      <c r="AN185" s="103">
        <v>-0.5007923013019564</v>
      </c>
      <c r="AO185" s="404">
        <v>42.12</v>
      </c>
      <c r="AP185" s="432" t="s">
        <v>82</v>
      </c>
      <c r="AQ185" s="425" t="s">
        <v>82</v>
      </c>
      <c r="AR185" s="94" t="s">
        <v>76</v>
      </c>
      <c r="AS185" s="161" t="s">
        <v>123</v>
      </c>
    </row>
    <row r="186" spans="3:45" ht="24" customHeight="1" hidden="1">
      <c r="C186" s="73" t="s">
        <v>125</v>
      </c>
      <c r="D186" s="157" t="s">
        <v>76</v>
      </c>
      <c r="E186" s="121" t="s">
        <v>76</v>
      </c>
      <c r="F186" s="90" t="s">
        <v>76</v>
      </c>
      <c r="G186" s="103">
        <v>0.4008941893442852</v>
      </c>
      <c r="H186" s="103">
        <v>-2.548419979612632</v>
      </c>
      <c r="I186" s="431" t="s">
        <v>82</v>
      </c>
      <c r="J186" s="499" t="s">
        <v>82</v>
      </c>
      <c r="K186" s="406" t="s">
        <v>82</v>
      </c>
      <c r="L186" s="500" t="s">
        <v>82</v>
      </c>
      <c r="M186" s="405" t="s">
        <v>82</v>
      </c>
      <c r="N186" s="406" t="s">
        <v>82</v>
      </c>
      <c r="O186" s="406" t="s">
        <v>82</v>
      </c>
      <c r="P186" s="407" t="s">
        <v>82</v>
      </c>
      <c r="Q186" s="508">
        <v>100.2</v>
      </c>
      <c r="R186" s="540">
        <f aca="true" t="shared" si="13" ref="R186:T201">(Q186/Q185)*100-100</f>
        <v>-0.5952380952380878</v>
      </c>
      <c r="S186" s="85">
        <v>91.5</v>
      </c>
      <c r="T186" s="158">
        <f t="shared" si="13"/>
        <v>1.6666666666666572</v>
      </c>
      <c r="U186" s="85">
        <v>0</v>
      </c>
      <c r="V186" s="435">
        <v>-0.2</v>
      </c>
      <c r="W186" s="440">
        <v>5445.803712</v>
      </c>
      <c r="X186" s="90">
        <f t="shared" si="11"/>
        <v>12.086995134272044</v>
      </c>
      <c r="Y186" s="440">
        <v>4232.570452</v>
      </c>
      <c r="Z186" s="88">
        <f t="shared" si="12"/>
        <v>12.544660640797801</v>
      </c>
      <c r="AA186" s="423">
        <v>1744.6</v>
      </c>
      <c r="AB186" s="88">
        <f>+AA186/AA174*100-100</f>
        <v>9.317626417695337</v>
      </c>
      <c r="AC186" s="73" t="s">
        <v>150</v>
      </c>
      <c r="AD186" s="430">
        <v>2</v>
      </c>
      <c r="AE186" s="531">
        <v>4.7</v>
      </c>
      <c r="AF186" s="536"/>
      <c r="AG186" s="426">
        <v>1.44</v>
      </c>
      <c r="AH186" s="427">
        <v>10823.57</v>
      </c>
      <c r="AI186" s="538">
        <v>110.92</v>
      </c>
      <c r="AJ186" s="541">
        <v>137.83</v>
      </c>
      <c r="AK186" s="430">
        <v>1.9</v>
      </c>
      <c r="AL186" s="103">
        <v>0</v>
      </c>
      <c r="AM186" s="103">
        <v>0</v>
      </c>
      <c r="AN186" s="103">
        <v>-0.3517773585736279</v>
      </c>
      <c r="AO186" s="404">
        <v>49.64</v>
      </c>
      <c r="AP186" s="432" t="s">
        <v>82</v>
      </c>
      <c r="AQ186" s="425" t="s">
        <v>82</v>
      </c>
      <c r="AR186" s="94" t="s">
        <v>76</v>
      </c>
      <c r="AS186" s="161" t="s">
        <v>125</v>
      </c>
    </row>
    <row r="187" spans="3:45" ht="24" customHeight="1" hidden="1">
      <c r="C187" s="73" t="s">
        <v>158</v>
      </c>
      <c r="D187" s="157" t="s">
        <v>76</v>
      </c>
      <c r="E187" s="121" t="s">
        <v>76</v>
      </c>
      <c r="F187" s="90" t="s">
        <v>76</v>
      </c>
      <c r="G187" s="103">
        <v>0.14495042298123906</v>
      </c>
      <c r="H187" s="103">
        <v>0.31380753138077466</v>
      </c>
      <c r="I187" s="431" t="s">
        <v>82</v>
      </c>
      <c r="J187" s="499" t="s">
        <v>82</v>
      </c>
      <c r="K187" s="406" t="s">
        <v>82</v>
      </c>
      <c r="L187" s="500" t="s">
        <v>82</v>
      </c>
      <c r="M187" s="405" t="s">
        <v>82</v>
      </c>
      <c r="N187" s="406" t="s">
        <v>82</v>
      </c>
      <c r="O187" s="406" t="s">
        <v>82</v>
      </c>
      <c r="P187" s="407" t="s">
        <v>82</v>
      </c>
      <c r="Q187" s="508">
        <v>99.1</v>
      </c>
      <c r="R187" s="540">
        <f t="shared" si="13"/>
        <v>-1.097804391217565</v>
      </c>
      <c r="S187" s="85">
        <v>90.5</v>
      </c>
      <c r="T187" s="158">
        <f t="shared" si="13"/>
        <v>-1.0928961748633839</v>
      </c>
      <c r="U187" s="85">
        <v>0.3</v>
      </c>
      <c r="V187" s="435">
        <v>-0.1</v>
      </c>
      <c r="W187" s="440">
        <v>5472.011536</v>
      </c>
      <c r="X187" s="90">
        <f t="shared" si="11"/>
        <v>11.662687993222704</v>
      </c>
      <c r="Y187" s="440">
        <v>4317.95393</v>
      </c>
      <c r="Z187" s="88">
        <f t="shared" si="12"/>
        <v>12.714743517152584</v>
      </c>
      <c r="AA187" s="423">
        <v>1341.5</v>
      </c>
      <c r="AB187" s="88">
        <f>+AA187/AA175*100-100</f>
        <v>7.785633938614822</v>
      </c>
      <c r="AC187" s="73" t="s">
        <v>123</v>
      </c>
      <c r="AD187" s="430">
        <v>2</v>
      </c>
      <c r="AE187" s="531">
        <v>4.2</v>
      </c>
      <c r="AF187" s="536"/>
      <c r="AG187" s="426">
        <v>1.49</v>
      </c>
      <c r="AH187" s="427">
        <v>10771.42</v>
      </c>
      <c r="AI187" s="538">
        <v>105.87</v>
      </c>
      <c r="AJ187" s="541">
        <v>135.27</v>
      </c>
      <c r="AK187" s="430">
        <v>2.1</v>
      </c>
      <c r="AL187" s="103">
        <v>0.4975124378109541</v>
      </c>
      <c r="AM187" s="103">
        <v>-0.09950248756219082</v>
      </c>
      <c r="AN187" s="103">
        <v>-0.3160320623541395</v>
      </c>
      <c r="AO187" s="404">
        <v>51.76</v>
      </c>
      <c r="AP187" s="432" t="s">
        <v>82</v>
      </c>
      <c r="AQ187" s="425" t="s">
        <v>82</v>
      </c>
      <c r="AR187" s="94" t="s">
        <v>76</v>
      </c>
      <c r="AS187" s="161" t="s">
        <v>158</v>
      </c>
    </row>
    <row r="188" spans="3:45" ht="24" customHeight="1" hidden="1">
      <c r="C188" s="73" t="s">
        <v>129</v>
      </c>
      <c r="D188" s="157" t="s">
        <v>76</v>
      </c>
      <c r="E188" s="121" t="s">
        <v>76</v>
      </c>
      <c r="F188" s="90" t="s">
        <v>76</v>
      </c>
      <c r="G188" s="103">
        <v>10.368378455995611</v>
      </c>
      <c r="H188" s="103">
        <v>0.6256517205422369</v>
      </c>
      <c r="I188" s="431" t="s">
        <v>82</v>
      </c>
      <c r="J188" s="499" t="s">
        <v>82</v>
      </c>
      <c r="K188" s="406" t="s">
        <v>82</v>
      </c>
      <c r="L188" s="500" t="s">
        <v>82</v>
      </c>
      <c r="M188" s="405" t="s">
        <v>82</v>
      </c>
      <c r="N188" s="406" t="s">
        <v>82</v>
      </c>
      <c r="O188" s="406" t="s">
        <v>82</v>
      </c>
      <c r="P188" s="407" t="s">
        <v>82</v>
      </c>
      <c r="Q188" s="508">
        <v>100.2</v>
      </c>
      <c r="R188" s="540">
        <f t="shared" si="13"/>
        <v>1.1099899091826444</v>
      </c>
      <c r="S188" s="85">
        <v>90.8</v>
      </c>
      <c r="T188" s="158">
        <f t="shared" si="13"/>
        <v>0.3314917127071908</v>
      </c>
      <c r="U188" s="85">
        <v>0.3</v>
      </c>
      <c r="V188" s="435">
        <v>0.2</v>
      </c>
      <c r="W188" s="440">
        <v>5155.19515</v>
      </c>
      <c r="X188" s="90">
        <f t="shared" si="11"/>
        <v>13.365197297609782</v>
      </c>
      <c r="Y188" s="440">
        <v>4557.901734</v>
      </c>
      <c r="Z188" s="88">
        <f t="shared" si="12"/>
        <v>28.12114573460488</v>
      </c>
      <c r="AA188" s="423">
        <v>1232.3</v>
      </c>
      <c r="AB188" s="88">
        <f>+AA188/AA176*100-100</f>
        <v>-17.38955554065832</v>
      </c>
      <c r="AC188" s="73" t="s">
        <v>125</v>
      </c>
      <c r="AD188" s="430">
        <v>2</v>
      </c>
      <c r="AE188" s="531">
        <v>4.9</v>
      </c>
      <c r="AF188" s="536"/>
      <c r="AG188" s="426">
        <v>1.445</v>
      </c>
      <c r="AH188" s="427">
        <v>10899.25</v>
      </c>
      <c r="AI188" s="538">
        <v>103.17</v>
      </c>
      <c r="AJ188" s="541">
        <v>136.81</v>
      </c>
      <c r="AK188" s="430">
        <v>2.1</v>
      </c>
      <c r="AL188" s="103">
        <v>0.7999999999999972</v>
      </c>
      <c r="AM188" s="103">
        <v>-0.1994017946161506</v>
      </c>
      <c r="AN188" s="103">
        <v>-0.3355017745880673</v>
      </c>
      <c r="AO188" s="404">
        <v>49.13</v>
      </c>
      <c r="AP188" s="432" t="s">
        <v>82</v>
      </c>
      <c r="AQ188" s="425" t="s">
        <v>82</v>
      </c>
      <c r="AR188" s="94" t="s">
        <v>76</v>
      </c>
      <c r="AS188" s="161" t="s">
        <v>129</v>
      </c>
    </row>
    <row r="189" spans="3:45" ht="24" customHeight="1" hidden="1">
      <c r="C189" s="161" t="s">
        <v>143</v>
      </c>
      <c r="D189" s="157" t="s">
        <v>76</v>
      </c>
      <c r="E189" s="121" t="s">
        <v>76</v>
      </c>
      <c r="F189" s="90" t="s">
        <v>76</v>
      </c>
      <c r="G189" s="103">
        <v>-9.300664231780928</v>
      </c>
      <c r="H189" s="103">
        <v>2.3834196891191652</v>
      </c>
      <c r="I189" s="431" t="s">
        <v>76</v>
      </c>
      <c r="J189" s="499" t="s">
        <v>76</v>
      </c>
      <c r="K189" s="406" t="s">
        <v>76</v>
      </c>
      <c r="L189" s="500" t="s">
        <v>76</v>
      </c>
      <c r="M189" s="405" t="s">
        <v>76</v>
      </c>
      <c r="N189" s="406" t="s">
        <v>76</v>
      </c>
      <c r="O189" s="406" t="s">
        <v>76</v>
      </c>
      <c r="P189" s="407" t="s">
        <v>76</v>
      </c>
      <c r="Q189" s="499">
        <v>100</v>
      </c>
      <c r="R189" s="540">
        <f t="shared" si="13"/>
        <v>-0.19960079840319622</v>
      </c>
      <c r="S189" s="85">
        <v>89.5</v>
      </c>
      <c r="T189" s="158">
        <f t="shared" si="13"/>
        <v>-1.4317180616740046</v>
      </c>
      <c r="U189" s="85">
        <v>0.1</v>
      </c>
      <c r="V189" s="435">
        <v>0</v>
      </c>
      <c r="W189" s="440">
        <v>5394.564873</v>
      </c>
      <c r="X189" s="90">
        <f t="shared" si="11"/>
        <v>8.811304108976145</v>
      </c>
      <c r="Y189" s="440">
        <v>4261.351148</v>
      </c>
      <c r="Z189" s="88">
        <f t="shared" si="12"/>
        <v>11.098409996072206</v>
      </c>
      <c r="AA189" s="423">
        <v>1610.3</v>
      </c>
      <c r="AB189" s="88">
        <v>34.6</v>
      </c>
      <c r="AC189" s="73" t="s">
        <v>127</v>
      </c>
      <c r="AD189" s="430">
        <v>2</v>
      </c>
      <c r="AE189" s="531">
        <v>4.2</v>
      </c>
      <c r="AF189" s="536"/>
      <c r="AG189" s="426">
        <v>1.435</v>
      </c>
      <c r="AH189" s="427">
        <v>11488.76</v>
      </c>
      <c r="AI189" s="538">
        <v>103.78</v>
      </c>
      <c r="AJ189" s="541">
        <v>140.96</v>
      </c>
      <c r="AK189" s="430">
        <v>1.9</v>
      </c>
      <c r="AL189" s="103">
        <v>0.19980019980019392</v>
      </c>
      <c r="AM189" s="103">
        <v>-0.19920318725100117</v>
      </c>
      <c r="AN189" s="103">
        <v>-0.28916396164696323</v>
      </c>
      <c r="AO189" s="404">
        <v>43.45</v>
      </c>
      <c r="AP189" s="432" t="s">
        <v>76</v>
      </c>
      <c r="AQ189" s="425" t="s">
        <v>76</v>
      </c>
      <c r="AR189" s="94" t="s">
        <v>76</v>
      </c>
      <c r="AS189" s="161" t="s">
        <v>143</v>
      </c>
    </row>
    <row r="190" spans="3:45" ht="24" customHeight="1" hidden="1">
      <c r="C190" s="583" t="s">
        <v>282</v>
      </c>
      <c r="D190" s="221" t="s">
        <v>76</v>
      </c>
      <c r="E190" s="190" t="s">
        <v>76</v>
      </c>
      <c r="F190" s="186" t="s">
        <v>76</v>
      </c>
      <c r="G190" s="182">
        <v>1.6188782190044577</v>
      </c>
      <c r="H190" s="182">
        <v>0.5060728744939382</v>
      </c>
      <c r="I190" s="584" t="s">
        <v>76</v>
      </c>
      <c r="J190" s="585" t="s">
        <v>76</v>
      </c>
      <c r="K190" s="586" t="s">
        <v>76</v>
      </c>
      <c r="L190" s="587" t="s">
        <v>76</v>
      </c>
      <c r="M190" s="588" t="s">
        <v>76</v>
      </c>
      <c r="N190" s="586" t="s">
        <v>76</v>
      </c>
      <c r="O190" s="586" t="s">
        <v>76</v>
      </c>
      <c r="P190" s="589" t="s">
        <v>76</v>
      </c>
      <c r="Q190" s="590">
        <v>101.9</v>
      </c>
      <c r="R190" s="591">
        <f t="shared" si="13"/>
        <v>1.9000000000000057</v>
      </c>
      <c r="S190" s="181">
        <v>91.4</v>
      </c>
      <c r="T190" s="222">
        <f t="shared" si="13"/>
        <v>2.1229050279329726</v>
      </c>
      <c r="U190" s="181">
        <v>1.6</v>
      </c>
      <c r="V190" s="592">
        <v>1.7</v>
      </c>
      <c r="W190" s="593">
        <v>4411.41</v>
      </c>
      <c r="X190" s="186">
        <f t="shared" si="11"/>
        <v>3.209779140576117</v>
      </c>
      <c r="Y190" s="593">
        <v>4223.238</v>
      </c>
      <c r="Z190" s="184">
        <f t="shared" si="12"/>
        <v>11.550665166838272</v>
      </c>
      <c r="AA190" s="594">
        <v>777.8</v>
      </c>
      <c r="AB190" s="184">
        <f aca="true" t="shared" si="14" ref="AB190:AB213">+AA190/AA178*100-100</f>
        <v>-27.88131664348633</v>
      </c>
      <c r="AC190" s="73" t="s">
        <v>283</v>
      </c>
      <c r="AD190" s="595">
        <v>2</v>
      </c>
      <c r="AE190" s="596">
        <v>3.9</v>
      </c>
      <c r="AF190" s="536"/>
      <c r="AG190" s="597">
        <v>1.32</v>
      </c>
      <c r="AH190" s="598">
        <v>11387.59</v>
      </c>
      <c r="AI190" s="599">
        <v>103.58</v>
      </c>
      <c r="AJ190" s="600">
        <v>135.19</v>
      </c>
      <c r="AK190" s="595">
        <v>1.4</v>
      </c>
      <c r="AL190" s="182">
        <v>0.20020020020020013</v>
      </c>
      <c r="AM190" s="182">
        <v>0.10030090270811343</v>
      </c>
      <c r="AN190" s="182">
        <v>0.2343324803587734</v>
      </c>
      <c r="AO190" s="601">
        <v>48.2</v>
      </c>
      <c r="AP190" s="602" t="s">
        <v>76</v>
      </c>
      <c r="AQ190" s="603" t="s">
        <v>76</v>
      </c>
      <c r="AR190" s="189" t="s">
        <v>76</v>
      </c>
      <c r="AS190" s="583" t="s">
        <v>282</v>
      </c>
    </row>
    <row r="191" spans="3:45" ht="24" customHeight="1" hidden="1">
      <c r="C191" s="73" t="s">
        <v>284</v>
      </c>
      <c r="D191" s="157" t="s">
        <v>76</v>
      </c>
      <c r="E191" s="121" t="s">
        <v>76</v>
      </c>
      <c r="F191" s="90" t="s">
        <v>76</v>
      </c>
      <c r="G191" s="103">
        <v>3.011037047151021</v>
      </c>
      <c r="H191" s="103">
        <v>-7.250755287009071</v>
      </c>
      <c r="I191" s="431" t="s">
        <v>82</v>
      </c>
      <c r="J191" s="499" t="s">
        <v>82</v>
      </c>
      <c r="K191" s="406" t="s">
        <v>82</v>
      </c>
      <c r="L191" s="500" t="s">
        <v>82</v>
      </c>
      <c r="M191" s="405" t="s">
        <v>82</v>
      </c>
      <c r="N191" s="406" t="s">
        <v>82</v>
      </c>
      <c r="O191" s="406" t="s">
        <v>82</v>
      </c>
      <c r="P191" s="407" t="s">
        <v>82</v>
      </c>
      <c r="Q191" s="157">
        <v>101</v>
      </c>
      <c r="R191" s="540">
        <f t="shared" si="13"/>
        <v>-0.8832188420019662</v>
      </c>
      <c r="S191" s="85">
        <v>92.2</v>
      </c>
      <c r="T191" s="158">
        <f t="shared" si="13"/>
        <v>0.8752735229759168</v>
      </c>
      <c r="U191" s="85">
        <v>-0.7</v>
      </c>
      <c r="V191" s="435">
        <v>-0.6</v>
      </c>
      <c r="W191" s="440">
        <v>4846.301</v>
      </c>
      <c r="X191" s="90">
        <f t="shared" si="11"/>
        <v>1.6495955694029902</v>
      </c>
      <c r="Y191" s="440">
        <v>3762.244</v>
      </c>
      <c r="Z191" s="88">
        <f t="shared" si="12"/>
        <v>11.573839348041545</v>
      </c>
      <c r="AA191" s="423">
        <v>2079.5</v>
      </c>
      <c r="AB191" s="88">
        <f t="shared" si="14"/>
        <v>-3.2520703452126156</v>
      </c>
      <c r="AC191" s="73" t="s">
        <v>143</v>
      </c>
      <c r="AD191" s="430">
        <v>1.9</v>
      </c>
      <c r="AE191" s="531">
        <v>1.2</v>
      </c>
      <c r="AF191" s="536"/>
      <c r="AG191" s="426">
        <v>1.47</v>
      </c>
      <c r="AH191" s="427">
        <v>11740.6</v>
      </c>
      <c r="AI191" s="538">
        <v>104.58</v>
      </c>
      <c r="AJ191" s="541">
        <v>139.02</v>
      </c>
      <c r="AK191" s="430">
        <v>1.3</v>
      </c>
      <c r="AL191" s="103">
        <v>-0.10010010010010717</v>
      </c>
      <c r="AM191" s="103">
        <v>-0.20060180541625527</v>
      </c>
      <c r="AN191" s="103">
        <v>-0.08067504158485406</v>
      </c>
      <c r="AO191" s="404">
        <v>51.75</v>
      </c>
      <c r="AP191" s="432" t="s">
        <v>82</v>
      </c>
      <c r="AQ191" s="425" t="s">
        <v>82</v>
      </c>
      <c r="AR191" s="94" t="s">
        <v>76</v>
      </c>
      <c r="AS191" s="73" t="s">
        <v>284</v>
      </c>
    </row>
    <row r="192" spans="3:45" ht="24" customHeight="1" hidden="1">
      <c r="C192" s="161" t="s">
        <v>285</v>
      </c>
      <c r="D192" s="157" t="s">
        <v>76</v>
      </c>
      <c r="E192" s="121" t="s">
        <v>76</v>
      </c>
      <c r="F192" s="90" t="s">
        <v>76</v>
      </c>
      <c r="G192" s="103">
        <v>3.9729403545698574</v>
      </c>
      <c r="H192" s="103">
        <v>3.4744842562432154</v>
      </c>
      <c r="I192" s="431" t="s">
        <v>82</v>
      </c>
      <c r="J192" s="499" t="s">
        <v>82</v>
      </c>
      <c r="K192" s="406" t="s">
        <v>82</v>
      </c>
      <c r="L192" s="500" t="s">
        <v>82</v>
      </c>
      <c r="M192" s="405" t="s">
        <v>82</v>
      </c>
      <c r="N192" s="406" t="s">
        <v>82</v>
      </c>
      <c r="O192" s="406" t="s">
        <v>82</v>
      </c>
      <c r="P192" s="407" t="s">
        <v>82</v>
      </c>
      <c r="Q192" s="508">
        <v>100.6</v>
      </c>
      <c r="R192" s="540">
        <f t="shared" si="13"/>
        <v>-0.3960396039603893</v>
      </c>
      <c r="S192" s="85">
        <v>92</v>
      </c>
      <c r="T192" s="158">
        <f t="shared" si="13"/>
        <v>-0.21691973969632272</v>
      </c>
      <c r="U192" s="85">
        <v>-0.4</v>
      </c>
      <c r="V192" s="435">
        <v>-0.1</v>
      </c>
      <c r="W192" s="440">
        <v>5776.01</v>
      </c>
      <c r="X192" s="90">
        <f t="shared" si="11"/>
        <v>6.1295662254320575</v>
      </c>
      <c r="Y192" s="440">
        <v>4665.412</v>
      </c>
      <c r="Z192" s="88">
        <f t="shared" si="12"/>
        <v>7.89987057826113</v>
      </c>
      <c r="AA192" s="423">
        <v>1803.3</v>
      </c>
      <c r="AB192" s="88">
        <f t="shared" si="14"/>
        <v>-2.074395872929685</v>
      </c>
      <c r="AC192" s="73" t="s">
        <v>286</v>
      </c>
      <c r="AD192" s="430">
        <v>2.1</v>
      </c>
      <c r="AE192" s="103">
        <v>2</v>
      </c>
      <c r="AF192" s="536"/>
      <c r="AG192" s="426">
        <v>1.32</v>
      </c>
      <c r="AH192" s="427">
        <v>11668.95</v>
      </c>
      <c r="AI192" s="538">
        <v>106.97</v>
      </c>
      <c r="AJ192" s="541">
        <v>139.22</v>
      </c>
      <c r="AK192" s="430">
        <v>1.4</v>
      </c>
      <c r="AL192" s="103">
        <v>0</v>
      </c>
      <c r="AM192" s="103">
        <v>-0.10010010010010717</v>
      </c>
      <c r="AN192" s="103">
        <v>-0.004519719536361322</v>
      </c>
      <c r="AO192" s="404">
        <v>55.4</v>
      </c>
      <c r="AP192" s="432" t="s">
        <v>82</v>
      </c>
      <c r="AQ192" s="425" t="s">
        <v>82</v>
      </c>
      <c r="AR192" s="94" t="s">
        <v>76</v>
      </c>
      <c r="AS192" s="161" t="s">
        <v>285</v>
      </c>
    </row>
    <row r="193" spans="3:45" ht="24" customHeight="1" hidden="1">
      <c r="C193" s="73" t="s">
        <v>287</v>
      </c>
      <c r="D193" s="157" t="s">
        <v>76</v>
      </c>
      <c r="E193" s="121" t="s">
        <v>76</v>
      </c>
      <c r="F193" s="90" t="s">
        <v>76</v>
      </c>
      <c r="G193" s="103">
        <v>-2.5810953552169167</v>
      </c>
      <c r="H193" s="103">
        <v>10.493179433368311</v>
      </c>
      <c r="I193" s="431" t="s">
        <v>82</v>
      </c>
      <c r="J193" s="499" t="s">
        <v>82</v>
      </c>
      <c r="K193" s="406" t="s">
        <v>82</v>
      </c>
      <c r="L193" s="500" t="s">
        <v>82</v>
      </c>
      <c r="M193" s="405" t="s">
        <v>82</v>
      </c>
      <c r="N193" s="406" t="s">
        <v>82</v>
      </c>
      <c r="O193" s="406" t="s">
        <v>82</v>
      </c>
      <c r="P193" s="407" t="s">
        <v>82</v>
      </c>
      <c r="Q193" s="508">
        <v>101.7</v>
      </c>
      <c r="R193" s="540">
        <f t="shared" si="13"/>
        <v>1.0934393638171116</v>
      </c>
      <c r="S193" s="85">
        <v>92.1</v>
      </c>
      <c r="T193" s="158">
        <f t="shared" si="13"/>
        <v>0.10869565217390686</v>
      </c>
      <c r="U193" s="85">
        <v>1</v>
      </c>
      <c r="V193" s="435">
        <v>0.9</v>
      </c>
      <c r="W193" s="440">
        <v>5504.326</v>
      </c>
      <c r="X193" s="90">
        <f t="shared" si="11"/>
        <v>7.7946210362567</v>
      </c>
      <c r="Y193" s="440">
        <v>4556.789</v>
      </c>
      <c r="Z193" s="88">
        <f t="shared" si="12"/>
        <v>13.027854413759528</v>
      </c>
      <c r="AA193" s="423">
        <v>1606.6</v>
      </c>
      <c r="AB193" s="88">
        <f t="shared" si="14"/>
        <v>3.8727613629016417</v>
      </c>
      <c r="AC193" s="73" t="s">
        <v>145</v>
      </c>
      <c r="AD193" s="430">
        <v>1.9</v>
      </c>
      <c r="AE193" s="103">
        <v>3</v>
      </c>
      <c r="AF193" s="536"/>
      <c r="AG193" s="426">
        <v>1.24</v>
      </c>
      <c r="AH193" s="427">
        <v>11008.9</v>
      </c>
      <c r="AI193" s="538">
        <v>105.87</v>
      </c>
      <c r="AJ193" s="541">
        <v>136.8</v>
      </c>
      <c r="AK193" s="430">
        <v>1.9</v>
      </c>
      <c r="AL193" s="103">
        <v>0.09990009990011117</v>
      </c>
      <c r="AM193" s="103">
        <v>0</v>
      </c>
      <c r="AN193" s="103">
        <v>-0.04325243921402944</v>
      </c>
      <c r="AO193" s="404">
        <v>49.72</v>
      </c>
      <c r="AP193" s="432" t="s">
        <v>82</v>
      </c>
      <c r="AQ193" s="425" t="s">
        <v>82</v>
      </c>
      <c r="AR193" s="94" t="s">
        <v>76</v>
      </c>
      <c r="AS193" s="73" t="s">
        <v>287</v>
      </c>
    </row>
    <row r="194" spans="3:45" ht="24" customHeight="1" hidden="1">
      <c r="C194" s="73" t="s">
        <v>136</v>
      </c>
      <c r="D194" s="157" t="s">
        <v>76</v>
      </c>
      <c r="E194" s="121" t="s">
        <v>76</v>
      </c>
      <c r="F194" s="90" t="s">
        <v>76</v>
      </c>
      <c r="G194" s="103">
        <v>-5.126088453780682</v>
      </c>
      <c r="H194" s="103">
        <v>-6.077872744539405</v>
      </c>
      <c r="I194" s="431" t="s">
        <v>82</v>
      </c>
      <c r="J194" s="499" t="s">
        <v>82</v>
      </c>
      <c r="K194" s="406" t="s">
        <v>82</v>
      </c>
      <c r="L194" s="500" t="s">
        <v>82</v>
      </c>
      <c r="M194" s="405" t="s">
        <v>82</v>
      </c>
      <c r="N194" s="406" t="s">
        <v>82</v>
      </c>
      <c r="O194" s="406" t="s">
        <v>82</v>
      </c>
      <c r="P194" s="407" t="s">
        <v>82</v>
      </c>
      <c r="Q194" s="508">
        <v>100.9</v>
      </c>
      <c r="R194" s="540">
        <f t="shared" si="13"/>
        <v>-0.7866273352998974</v>
      </c>
      <c r="S194" s="85">
        <v>92.2</v>
      </c>
      <c r="T194" s="158">
        <f t="shared" si="13"/>
        <v>0.1085776330075987</v>
      </c>
      <c r="U194" s="85">
        <v>-0.8</v>
      </c>
      <c r="V194" s="435">
        <v>-0.7</v>
      </c>
      <c r="W194" s="440">
        <v>4795.218</v>
      </c>
      <c r="X194" s="90">
        <f t="shared" si="11"/>
        <v>1.3859326313456108</v>
      </c>
      <c r="Y194" s="440">
        <v>4510.471</v>
      </c>
      <c r="Z194" s="88">
        <f t="shared" si="12"/>
        <v>18.898334623220947</v>
      </c>
      <c r="AA194" s="423">
        <v>1393.1</v>
      </c>
      <c r="AB194" s="88">
        <f t="shared" si="14"/>
        <v>-18.641593178765405</v>
      </c>
      <c r="AC194" s="73" t="s">
        <v>146</v>
      </c>
      <c r="AD194" s="430">
        <v>1.5</v>
      </c>
      <c r="AE194" s="531">
        <v>2.2</v>
      </c>
      <c r="AF194" s="536"/>
      <c r="AG194" s="426">
        <v>1.245</v>
      </c>
      <c r="AH194" s="427">
        <v>11276.59</v>
      </c>
      <c r="AI194" s="538">
        <v>108.17</v>
      </c>
      <c r="AJ194" s="541">
        <v>133.47</v>
      </c>
      <c r="AK194" s="430">
        <v>1.8</v>
      </c>
      <c r="AL194" s="103">
        <v>0.0998003992015839</v>
      </c>
      <c r="AM194" s="103">
        <v>0.09990009990011117</v>
      </c>
      <c r="AN194" s="103">
        <v>0.020765913714043904</v>
      </c>
      <c r="AO194" s="404">
        <v>51.97</v>
      </c>
      <c r="AP194" s="432" t="s">
        <v>82</v>
      </c>
      <c r="AQ194" s="425" t="s">
        <v>82</v>
      </c>
      <c r="AR194" s="94" t="s">
        <v>76</v>
      </c>
      <c r="AS194" s="161" t="s">
        <v>288</v>
      </c>
    </row>
    <row r="195" spans="3:45" ht="24" customHeight="1" hidden="1">
      <c r="C195" s="161" t="s">
        <v>119</v>
      </c>
      <c r="D195" s="157" t="s">
        <v>76</v>
      </c>
      <c r="E195" s="121" t="s">
        <v>76</v>
      </c>
      <c r="F195" s="90" t="s">
        <v>76</v>
      </c>
      <c r="G195" s="103">
        <v>7.2166894304491365</v>
      </c>
      <c r="H195" s="103">
        <v>-0.9100101112234569</v>
      </c>
      <c r="I195" s="431" t="s">
        <v>82</v>
      </c>
      <c r="J195" s="499" t="s">
        <v>82</v>
      </c>
      <c r="K195" s="406" t="s">
        <v>82</v>
      </c>
      <c r="L195" s="500" t="s">
        <v>82</v>
      </c>
      <c r="M195" s="405" t="s">
        <v>82</v>
      </c>
      <c r="N195" s="406" t="s">
        <v>82</v>
      </c>
      <c r="O195" s="406" t="s">
        <v>82</v>
      </c>
      <c r="P195" s="407" t="s">
        <v>82</v>
      </c>
      <c r="Q195" s="508">
        <v>100.8</v>
      </c>
      <c r="R195" s="540">
        <f t="shared" si="13"/>
        <v>-0.09910802775026184</v>
      </c>
      <c r="S195" s="85">
        <v>92.3</v>
      </c>
      <c r="T195" s="158">
        <f t="shared" si="13"/>
        <v>0.10845986984816136</v>
      </c>
      <c r="U195" s="85">
        <v>0.6</v>
      </c>
      <c r="V195" s="435">
        <v>0.4</v>
      </c>
      <c r="W195" s="440">
        <v>5478.184</v>
      </c>
      <c r="X195" s="90">
        <f t="shared" si="11"/>
        <v>3.5731183047224278</v>
      </c>
      <c r="Y195" s="440">
        <v>4619.861</v>
      </c>
      <c r="Z195" s="88">
        <f t="shared" si="12"/>
        <v>11.358952066810033</v>
      </c>
      <c r="AA195" s="423">
        <v>1095</v>
      </c>
      <c r="AB195" s="88">
        <f t="shared" si="14"/>
        <v>-14.646504014342511</v>
      </c>
      <c r="AC195" s="73" t="s">
        <v>147</v>
      </c>
      <c r="AD195" s="430">
        <v>1.6</v>
      </c>
      <c r="AE195" s="531">
        <v>1.7</v>
      </c>
      <c r="AF195" s="536"/>
      <c r="AG195" s="426">
        <v>1.165</v>
      </c>
      <c r="AH195" s="427">
        <v>11584.01</v>
      </c>
      <c r="AI195" s="538">
        <v>110.37</v>
      </c>
      <c r="AJ195" s="541">
        <v>133.56</v>
      </c>
      <c r="AK195" s="430">
        <v>1.4</v>
      </c>
      <c r="AL195" s="103">
        <v>-0.4980079681274958</v>
      </c>
      <c r="AM195" s="103">
        <v>-0.19960079840319622</v>
      </c>
      <c r="AN195" s="103">
        <v>-0.134637306561757</v>
      </c>
      <c r="AO195" s="404">
        <v>56.5</v>
      </c>
      <c r="AP195" s="432" t="s">
        <v>82</v>
      </c>
      <c r="AQ195" s="425" t="s">
        <v>82</v>
      </c>
      <c r="AR195" s="94" t="s">
        <v>76</v>
      </c>
      <c r="AS195" s="161" t="s">
        <v>119</v>
      </c>
    </row>
    <row r="196" spans="3:45" ht="24" customHeight="1" hidden="1">
      <c r="C196" s="161" t="s">
        <v>137</v>
      </c>
      <c r="D196" s="157" t="s">
        <v>76</v>
      </c>
      <c r="E196" s="121" t="s">
        <v>76</v>
      </c>
      <c r="F196" s="90" t="s">
        <v>76</v>
      </c>
      <c r="G196" s="103">
        <v>-1.309779675345652</v>
      </c>
      <c r="H196" s="103">
        <v>1.326530612244909</v>
      </c>
      <c r="I196" s="431" t="s">
        <v>82</v>
      </c>
      <c r="J196" s="499" t="s">
        <v>82</v>
      </c>
      <c r="K196" s="406" t="s">
        <v>82</v>
      </c>
      <c r="L196" s="500" t="s">
        <v>82</v>
      </c>
      <c r="M196" s="405" t="s">
        <v>82</v>
      </c>
      <c r="N196" s="406" t="s">
        <v>82</v>
      </c>
      <c r="O196" s="406" t="s">
        <v>82</v>
      </c>
      <c r="P196" s="407" t="s">
        <v>82</v>
      </c>
      <c r="Q196" s="157">
        <v>99.9</v>
      </c>
      <c r="R196" s="422">
        <f t="shared" si="13"/>
        <v>-0.8928571428571388</v>
      </c>
      <c r="S196" s="85">
        <v>92.6</v>
      </c>
      <c r="T196" s="158">
        <f t="shared" si="13"/>
        <v>0.3250270855904631</v>
      </c>
      <c r="U196" s="85">
        <v>-0.3</v>
      </c>
      <c r="V196" s="435">
        <v>-0.2</v>
      </c>
      <c r="W196" s="440">
        <v>5536.78</v>
      </c>
      <c r="X196" s="90">
        <f t="shared" si="11"/>
        <v>4.32060156411076</v>
      </c>
      <c r="Y196" s="440">
        <v>4674.823</v>
      </c>
      <c r="Z196" s="88">
        <f t="shared" si="12"/>
        <v>11.86916808657648</v>
      </c>
      <c r="AA196" s="423">
        <v>1689.9</v>
      </c>
      <c r="AB196" s="88">
        <f t="shared" si="14"/>
        <v>3.2126061198314346</v>
      </c>
      <c r="AC196" s="73" t="s">
        <v>148</v>
      </c>
      <c r="AD196" s="430">
        <v>1.7</v>
      </c>
      <c r="AE196" s="531">
        <v>1.5</v>
      </c>
      <c r="AF196" s="536"/>
      <c r="AG196" s="426">
        <v>1.305</v>
      </c>
      <c r="AH196" s="427">
        <v>11899.6</v>
      </c>
      <c r="AI196" s="538">
        <v>112.18</v>
      </c>
      <c r="AJ196" s="541">
        <v>136.11</v>
      </c>
      <c r="AK196" s="430">
        <v>1.6</v>
      </c>
      <c r="AL196" s="103">
        <v>-0.2997002997003051</v>
      </c>
      <c r="AM196" s="103">
        <v>-0.19980019980019392</v>
      </c>
      <c r="AN196" s="103">
        <v>-0.16282524294152267</v>
      </c>
      <c r="AO196" s="404">
        <v>60.6</v>
      </c>
      <c r="AP196" s="432" t="s">
        <v>82</v>
      </c>
      <c r="AQ196" s="425" t="s">
        <v>82</v>
      </c>
      <c r="AR196" s="94" t="s">
        <v>76</v>
      </c>
      <c r="AS196" s="161" t="s">
        <v>137</v>
      </c>
    </row>
    <row r="197" spans="3:45" ht="24" customHeight="1" hidden="1">
      <c r="C197" s="73" t="s">
        <v>123</v>
      </c>
      <c r="D197" s="157" t="s">
        <v>76</v>
      </c>
      <c r="E197" s="121" t="s">
        <v>76</v>
      </c>
      <c r="F197" s="90" t="s">
        <v>76</v>
      </c>
      <c r="G197" s="103">
        <v>5.973064705669032</v>
      </c>
      <c r="H197" s="103">
        <v>7.95568982880161</v>
      </c>
      <c r="I197" s="431" t="s">
        <v>82</v>
      </c>
      <c r="J197" s="499" t="s">
        <v>82</v>
      </c>
      <c r="K197" s="406" t="s">
        <v>82</v>
      </c>
      <c r="L197" s="500" t="s">
        <v>82</v>
      </c>
      <c r="M197" s="405" t="s">
        <v>82</v>
      </c>
      <c r="N197" s="406" t="s">
        <v>82</v>
      </c>
      <c r="O197" s="406" t="s">
        <v>82</v>
      </c>
      <c r="P197" s="407" t="s">
        <v>82</v>
      </c>
      <c r="Q197" s="508">
        <v>100.9</v>
      </c>
      <c r="R197" s="540">
        <f t="shared" si="13"/>
        <v>1.0010010010010006</v>
      </c>
      <c r="S197" s="85">
        <v>93.7</v>
      </c>
      <c r="T197" s="158">
        <f t="shared" si="13"/>
        <v>1.1879049676025915</v>
      </c>
      <c r="U197" s="85">
        <v>1.1</v>
      </c>
      <c r="V197" s="435">
        <v>0.8</v>
      </c>
      <c r="W197" s="440">
        <v>5219.993</v>
      </c>
      <c r="X197" s="90">
        <f t="shared" si="11"/>
        <v>9.07977154877922</v>
      </c>
      <c r="Y197" s="440">
        <v>5117.418</v>
      </c>
      <c r="Z197" s="88">
        <f t="shared" si="12"/>
        <v>21.480485545779885</v>
      </c>
      <c r="AA197" s="423">
        <v>1208.6</v>
      </c>
      <c r="AB197" s="88">
        <f t="shared" si="14"/>
        <v>-16.133509124973983</v>
      </c>
      <c r="AC197" s="73" t="s">
        <v>119</v>
      </c>
      <c r="AD197" s="430">
        <v>1.6</v>
      </c>
      <c r="AE197" s="531">
        <v>1.1</v>
      </c>
      <c r="AF197" s="536"/>
      <c r="AG197" s="426">
        <v>1.335</v>
      </c>
      <c r="AH197" s="427">
        <v>12413.6</v>
      </c>
      <c r="AI197" s="604">
        <v>111.42</v>
      </c>
      <c r="AJ197" s="541">
        <v>137.23</v>
      </c>
      <c r="AK197" s="430">
        <v>1.8</v>
      </c>
      <c r="AL197" s="103">
        <v>-0.29940119760479433</v>
      </c>
      <c r="AM197" s="103">
        <v>-0.19960079840319622</v>
      </c>
      <c r="AN197" s="103">
        <v>-0.2523655211345499</v>
      </c>
      <c r="AO197" s="404">
        <v>68.94</v>
      </c>
      <c r="AP197" s="432" t="s">
        <v>82</v>
      </c>
      <c r="AQ197" s="425" t="s">
        <v>82</v>
      </c>
      <c r="AR197" s="94" t="s">
        <v>76</v>
      </c>
      <c r="AS197" s="73" t="s">
        <v>123</v>
      </c>
    </row>
    <row r="198" spans="3:45" ht="24" customHeight="1" hidden="1">
      <c r="C198" s="73" t="s">
        <v>125</v>
      </c>
      <c r="D198" s="157" t="s">
        <v>76</v>
      </c>
      <c r="E198" s="121" t="s">
        <v>76</v>
      </c>
      <c r="F198" s="90" t="s">
        <v>76</v>
      </c>
      <c r="G198" s="103">
        <v>-6.695645740076202</v>
      </c>
      <c r="H198" s="103">
        <v>-10.914179104477611</v>
      </c>
      <c r="I198" s="431" t="s">
        <v>82</v>
      </c>
      <c r="J198" s="499" t="s">
        <v>82</v>
      </c>
      <c r="K198" s="406" t="s">
        <v>82</v>
      </c>
      <c r="L198" s="500" t="s">
        <v>82</v>
      </c>
      <c r="M198" s="405" t="s">
        <v>82</v>
      </c>
      <c r="N198" s="406" t="s">
        <v>82</v>
      </c>
      <c r="O198" s="406" t="s">
        <v>82</v>
      </c>
      <c r="P198" s="407" t="s">
        <v>82</v>
      </c>
      <c r="Q198" s="508">
        <v>101.1</v>
      </c>
      <c r="R198" s="540">
        <f t="shared" si="13"/>
        <v>0.19821605550048105</v>
      </c>
      <c r="S198" s="85">
        <v>94.1</v>
      </c>
      <c r="T198" s="158">
        <f t="shared" si="13"/>
        <v>0.42689434364993417</v>
      </c>
      <c r="U198" s="85">
        <v>-0.7</v>
      </c>
      <c r="V198" s="435">
        <v>-0.4</v>
      </c>
      <c r="W198" s="440">
        <v>5927.109</v>
      </c>
      <c r="X198" s="90">
        <f t="shared" si="11"/>
        <v>8.838094677181061</v>
      </c>
      <c r="Y198" s="440">
        <v>4978.515</v>
      </c>
      <c r="Z198" s="88">
        <f t="shared" si="12"/>
        <v>17.623913327834202</v>
      </c>
      <c r="AA198" s="423">
        <v>1850.7</v>
      </c>
      <c r="AB198" s="88">
        <f t="shared" si="14"/>
        <v>6.081623294738051</v>
      </c>
      <c r="AC198" s="73" t="s">
        <v>150</v>
      </c>
      <c r="AD198" s="430">
        <v>2</v>
      </c>
      <c r="AE198" s="531">
        <v>1.7</v>
      </c>
      <c r="AF198" s="536"/>
      <c r="AG198" s="426">
        <v>1.475</v>
      </c>
      <c r="AH198" s="427">
        <v>13574.3</v>
      </c>
      <c r="AI198" s="604">
        <v>113.28</v>
      </c>
      <c r="AJ198" s="541">
        <v>136.44</v>
      </c>
      <c r="AK198" s="430">
        <v>1.8</v>
      </c>
      <c r="AL198" s="103">
        <v>-0.29850746268655826</v>
      </c>
      <c r="AM198" s="103">
        <v>-0.19920318725100117</v>
      </c>
      <c r="AN198" s="103">
        <v>-0.20294642089628212</v>
      </c>
      <c r="AO198" s="404">
        <v>66.24</v>
      </c>
      <c r="AP198" s="432" t="s">
        <v>82</v>
      </c>
      <c r="AQ198" s="425" t="s">
        <v>82</v>
      </c>
      <c r="AR198" s="94" t="s">
        <v>76</v>
      </c>
      <c r="AS198" s="73" t="s">
        <v>125</v>
      </c>
    </row>
    <row r="199" spans="3:45" ht="24" customHeight="1" hidden="1">
      <c r="C199" s="161" t="s">
        <v>158</v>
      </c>
      <c r="D199" s="157" t="s">
        <v>76</v>
      </c>
      <c r="E199" s="121" t="s">
        <v>76</v>
      </c>
      <c r="F199" s="90" t="s">
        <v>76</v>
      </c>
      <c r="G199" s="103">
        <v>2.90897304241291</v>
      </c>
      <c r="H199" s="103">
        <v>5.44502617801048</v>
      </c>
      <c r="I199" s="431" t="s">
        <v>82</v>
      </c>
      <c r="J199" s="499" t="s">
        <v>82</v>
      </c>
      <c r="K199" s="406" t="s">
        <v>82</v>
      </c>
      <c r="L199" s="500" t="s">
        <v>82</v>
      </c>
      <c r="M199" s="405" t="s">
        <v>82</v>
      </c>
      <c r="N199" s="406" t="s">
        <v>82</v>
      </c>
      <c r="O199" s="406" t="s">
        <v>82</v>
      </c>
      <c r="P199" s="407" t="s">
        <v>82</v>
      </c>
      <c r="Q199" s="508">
        <v>101.6</v>
      </c>
      <c r="R199" s="540">
        <f t="shared" si="13"/>
        <v>0.4945598417408519</v>
      </c>
      <c r="S199" s="85">
        <v>92.6</v>
      </c>
      <c r="T199" s="158">
        <f t="shared" si="13"/>
        <v>-1.5940488841657725</v>
      </c>
      <c r="U199" s="85">
        <v>1</v>
      </c>
      <c r="V199" s="435">
        <v>0.8</v>
      </c>
      <c r="W199" s="440">
        <v>5910.577</v>
      </c>
      <c r="X199" s="90">
        <f t="shared" si="11"/>
        <v>8.01470284034869</v>
      </c>
      <c r="Y199" s="440">
        <v>5092.711</v>
      </c>
      <c r="Z199" s="88">
        <f t="shared" si="12"/>
        <v>17.94268958307299</v>
      </c>
      <c r="AA199" s="423">
        <v>1439.9</v>
      </c>
      <c r="AB199" s="88">
        <f t="shared" si="14"/>
        <v>7.335072679836017</v>
      </c>
      <c r="AC199" s="73" t="s">
        <v>123</v>
      </c>
      <c r="AD199" s="430">
        <v>1.9</v>
      </c>
      <c r="AE199" s="531">
        <v>2.8</v>
      </c>
      <c r="AF199" s="536"/>
      <c r="AG199" s="426">
        <v>1.545</v>
      </c>
      <c r="AH199" s="427">
        <v>13606.5</v>
      </c>
      <c r="AI199" s="604">
        <v>115.67</v>
      </c>
      <c r="AJ199" s="541">
        <v>138.78</v>
      </c>
      <c r="AK199" s="430">
        <v>2.1</v>
      </c>
      <c r="AL199" s="103">
        <v>-0.7920792079207928</v>
      </c>
      <c r="AM199" s="103">
        <v>-0.09960159362550769</v>
      </c>
      <c r="AN199" s="103">
        <v>-0.2112799870867832</v>
      </c>
      <c r="AO199" s="404">
        <v>59.76</v>
      </c>
      <c r="AP199" s="432" t="s">
        <v>82</v>
      </c>
      <c r="AQ199" s="425" t="s">
        <v>82</v>
      </c>
      <c r="AR199" s="94" t="s">
        <v>76</v>
      </c>
      <c r="AS199" s="161" t="s">
        <v>158</v>
      </c>
    </row>
    <row r="200" spans="3:45" ht="24" customHeight="1" hidden="1">
      <c r="C200" s="73" t="s">
        <v>129</v>
      </c>
      <c r="D200" s="157" t="s">
        <v>76</v>
      </c>
      <c r="E200" s="121" t="s">
        <v>76</v>
      </c>
      <c r="F200" s="90" t="s">
        <v>76</v>
      </c>
      <c r="G200" s="103">
        <v>1.8611218937555805</v>
      </c>
      <c r="H200" s="103">
        <v>2.5819265143991856</v>
      </c>
      <c r="I200" s="431" t="s">
        <v>82</v>
      </c>
      <c r="J200" s="499" t="s">
        <v>82</v>
      </c>
      <c r="K200" s="406" t="s">
        <v>82</v>
      </c>
      <c r="L200" s="500" t="s">
        <v>82</v>
      </c>
      <c r="M200" s="405" t="s">
        <v>82</v>
      </c>
      <c r="N200" s="406" t="s">
        <v>82</v>
      </c>
      <c r="O200" s="406" t="s">
        <v>82</v>
      </c>
      <c r="P200" s="407" t="s">
        <v>82</v>
      </c>
      <c r="Q200" s="508">
        <v>103.6</v>
      </c>
      <c r="R200" s="402">
        <f t="shared" si="13"/>
        <v>1.968503937007867</v>
      </c>
      <c r="S200" s="85">
        <v>94.2</v>
      </c>
      <c r="T200" s="158">
        <f t="shared" si="13"/>
        <v>1.727861771058329</v>
      </c>
      <c r="U200" s="85">
        <v>0.3</v>
      </c>
      <c r="V200" s="435">
        <v>0.4</v>
      </c>
      <c r="W200" s="440">
        <v>5913.57</v>
      </c>
      <c r="X200" s="90">
        <f t="shared" si="11"/>
        <v>14.710885387141943</v>
      </c>
      <c r="Y200" s="440">
        <v>5319.153</v>
      </c>
      <c r="Z200" s="88">
        <f t="shared" si="12"/>
        <v>16.701791974175123</v>
      </c>
      <c r="AA200" s="423">
        <v>1445.1</v>
      </c>
      <c r="AB200" s="88">
        <f t="shared" si="14"/>
        <v>17.268522275419954</v>
      </c>
      <c r="AC200" s="73" t="s">
        <v>125</v>
      </c>
      <c r="AD200" s="430">
        <v>2.1</v>
      </c>
      <c r="AE200" s="531">
        <v>1.5</v>
      </c>
      <c r="AF200" s="605"/>
      <c r="AG200" s="426">
        <v>1.455</v>
      </c>
      <c r="AH200" s="427">
        <v>14872.15</v>
      </c>
      <c r="AI200" s="604">
        <v>119.45</v>
      </c>
      <c r="AJ200" s="541">
        <v>141.04</v>
      </c>
      <c r="AK200" s="430">
        <v>2</v>
      </c>
      <c r="AL200" s="103">
        <v>-0.9920634920634939</v>
      </c>
      <c r="AM200" s="103">
        <v>-0.09990009990009696</v>
      </c>
      <c r="AN200" s="103">
        <v>-0.29397470380821744</v>
      </c>
      <c r="AO200" s="404">
        <v>57.3</v>
      </c>
      <c r="AP200" s="432" t="s">
        <v>82</v>
      </c>
      <c r="AQ200" s="425" t="s">
        <v>82</v>
      </c>
      <c r="AR200" s="94" t="s">
        <v>76</v>
      </c>
      <c r="AS200" s="73" t="s">
        <v>129</v>
      </c>
    </row>
    <row r="201" spans="3:45" ht="24" customHeight="1" hidden="1">
      <c r="C201" s="73" t="s">
        <v>130</v>
      </c>
      <c r="D201" s="157" t="s">
        <v>76</v>
      </c>
      <c r="E201" s="121" t="s">
        <v>76</v>
      </c>
      <c r="F201" s="90" t="s">
        <v>76</v>
      </c>
      <c r="G201" s="103">
        <v>4.092999329559063</v>
      </c>
      <c r="H201" s="103">
        <v>1.8393030009680587</v>
      </c>
      <c r="I201" s="431" t="s">
        <v>82</v>
      </c>
      <c r="J201" s="499" t="s">
        <v>82</v>
      </c>
      <c r="K201" s="406" t="s">
        <v>82</v>
      </c>
      <c r="L201" s="500" t="s">
        <v>82</v>
      </c>
      <c r="M201" s="405" t="s">
        <v>82</v>
      </c>
      <c r="N201" s="406" t="s">
        <v>82</v>
      </c>
      <c r="O201" s="406" t="s">
        <v>82</v>
      </c>
      <c r="P201" s="407" t="s">
        <v>82</v>
      </c>
      <c r="Q201" s="165">
        <v>104.9</v>
      </c>
      <c r="R201" s="402">
        <f t="shared" si="13"/>
        <v>1.2548262548262699</v>
      </c>
      <c r="S201" s="85">
        <v>94.3</v>
      </c>
      <c r="T201" s="158">
        <f t="shared" si="13"/>
        <v>0.1061571125265317</v>
      </c>
      <c r="U201" s="85">
        <v>0</v>
      </c>
      <c r="V201" s="435">
        <v>0.2</v>
      </c>
      <c r="W201" s="440">
        <v>6337.066</v>
      </c>
      <c r="X201" s="144">
        <f t="shared" si="11"/>
        <v>17.471309534477058</v>
      </c>
      <c r="Y201" s="440">
        <v>5428.758</v>
      </c>
      <c r="Z201" s="142">
        <f t="shared" si="12"/>
        <v>27.39522774479414</v>
      </c>
      <c r="AA201" s="423">
        <v>1869.6</v>
      </c>
      <c r="AB201" s="88">
        <f t="shared" si="14"/>
        <v>16.102589579581434</v>
      </c>
      <c r="AC201" s="73" t="s">
        <v>127</v>
      </c>
      <c r="AD201" s="430">
        <v>1.9</v>
      </c>
      <c r="AE201" s="140">
        <v>1</v>
      </c>
      <c r="AF201" s="638" t="s">
        <v>289</v>
      </c>
      <c r="AG201" s="426">
        <v>1.47</v>
      </c>
      <c r="AH201" s="427">
        <v>16111.43</v>
      </c>
      <c r="AI201" s="604">
        <v>117.48</v>
      </c>
      <c r="AJ201" s="541">
        <v>139.7</v>
      </c>
      <c r="AK201" s="430">
        <v>2.3</v>
      </c>
      <c r="AL201" s="103">
        <v>-0.3988035892323012</v>
      </c>
      <c r="AM201" s="103">
        <v>-0.19960079840319622</v>
      </c>
      <c r="AN201" s="103">
        <v>-0.40496749550807465</v>
      </c>
      <c r="AO201" s="404">
        <v>61.04</v>
      </c>
      <c r="AP201" s="432" t="s">
        <v>82</v>
      </c>
      <c r="AQ201" s="425" t="s">
        <v>82</v>
      </c>
      <c r="AR201" s="94" t="s">
        <v>76</v>
      </c>
      <c r="AS201" s="73" t="s">
        <v>130</v>
      </c>
    </row>
    <row r="202" spans="3:45" ht="24" customHeight="1" hidden="1">
      <c r="C202" s="583" t="s">
        <v>290</v>
      </c>
      <c r="D202" s="221" t="s">
        <v>76</v>
      </c>
      <c r="E202" s="190" t="s">
        <v>76</v>
      </c>
      <c r="F202" s="186" t="s">
        <v>76</v>
      </c>
      <c r="G202" s="182">
        <v>-2.8023332185679948</v>
      </c>
      <c r="H202" s="182">
        <v>-4.182509505703422</v>
      </c>
      <c r="I202" s="584" t="s">
        <v>82</v>
      </c>
      <c r="J202" s="585" t="s">
        <v>82</v>
      </c>
      <c r="K202" s="586" t="s">
        <v>82</v>
      </c>
      <c r="L202" s="587" t="s">
        <v>82</v>
      </c>
      <c r="M202" s="588" t="s">
        <v>82</v>
      </c>
      <c r="N202" s="586" t="s">
        <v>82</v>
      </c>
      <c r="O202" s="586" t="s">
        <v>82</v>
      </c>
      <c r="P202" s="589" t="s">
        <v>82</v>
      </c>
      <c r="Q202" s="157">
        <v>103.8</v>
      </c>
      <c r="R202" s="591">
        <f aca="true" t="shared" si="15" ref="R202:T217">(Q202/Q201)*100-100</f>
        <v>-1.0486177311725555</v>
      </c>
      <c r="S202" s="181">
        <v>94.8</v>
      </c>
      <c r="T202" s="222">
        <f t="shared" si="15"/>
        <v>0.5302226935312859</v>
      </c>
      <c r="U202" s="181">
        <v>0.7</v>
      </c>
      <c r="V202" s="592">
        <v>0.28462998102467907</v>
      </c>
      <c r="W202" s="593">
        <v>5008.349</v>
      </c>
      <c r="X202" s="90">
        <f t="shared" si="11"/>
        <v>13.531705282438054</v>
      </c>
      <c r="Y202" s="593">
        <v>5361.882</v>
      </c>
      <c r="Z202" s="88">
        <f t="shared" si="12"/>
        <v>26.961397865808152</v>
      </c>
      <c r="AA202" s="606">
        <v>797.4</v>
      </c>
      <c r="AB202" s="184">
        <f t="shared" si="14"/>
        <v>2.5199280020570995</v>
      </c>
      <c r="AC202" s="73" t="s">
        <v>129</v>
      </c>
      <c r="AD202" s="595">
        <v>1.8</v>
      </c>
      <c r="AE202" s="596">
        <v>1.4</v>
      </c>
      <c r="AF202" s="637"/>
      <c r="AG202" s="597">
        <v>1.56</v>
      </c>
      <c r="AH202" s="598">
        <v>16649.82</v>
      </c>
      <c r="AI202" s="599">
        <v>117.16</v>
      </c>
      <c r="AJ202" s="600">
        <v>143.11</v>
      </c>
      <c r="AK202" s="595">
        <v>2.7</v>
      </c>
      <c r="AL202" s="182">
        <v>-0.09990009990009696</v>
      </c>
      <c r="AM202" s="182">
        <v>-0.10020040080159731</v>
      </c>
      <c r="AN202" s="182">
        <v>-0.5831421278343356</v>
      </c>
      <c r="AO202" s="601">
        <v>67.92</v>
      </c>
      <c r="AP202" s="602" t="s">
        <v>82</v>
      </c>
      <c r="AQ202" s="603" t="s">
        <v>82</v>
      </c>
      <c r="AR202" s="189" t="s">
        <v>76</v>
      </c>
      <c r="AS202" s="583" t="s">
        <v>290</v>
      </c>
    </row>
    <row r="203" spans="3:45" ht="24" customHeight="1" hidden="1">
      <c r="C203" s="73" t="s">
        <v>284</v>
      </c>
      <c r="D203" s="157" t="s">
        <v>76</v>
      </c>
      <c r="E203" s="121" t="s">
        <v>76</v>
      </c>
      <c r="F203" s="90" t="s">
        <v>76</v>
      </c>
      <c r="G203" s="103">
        <v>1.4673596591987064</v>
      </c>
      <c r="H203" s="103">
        <v>-1.5873015873015817</v>
      </c>
      <c r="I203" s="431" t="s">
        <v>82</v>
      </c>
      <c r="J203" s="499" t="s">
        <v>82</v>
      </c>
      <c r="K203" s="406" t="s">
        <v>82</v>
      </c>
      <c r="L203" s="500" t="s">
        <v>82</v>
      </c>
      <c r="M203" s="405" t="s">
        <v>82</v>
      </c>
      <c r="N203" s="406" t="s">
        <v>82</v>
      </c>
      <c r="O203" s="406" t="s">
        <v>82</v>
      </c>
      <c r="P203" s="407" t="s">
        <v>82</v>
      </c>
      <c r="Q203" s="157">
        <v>103.3</v>
      </c>
      <c r="R203" s="402">
        <f t="shared" si="15"/>
        <v>-0.48169556840078087</v>
      </c>
      <c r="S203" s="85">
        <v>94.8</v>
      </c>
      <c r="T203" s="158">
        <f t="shared" si="15"/>
        <v>0</v>
      </c>
      <c r="U203" s="85">
        <v>-0.6</v>
      </c>
      <c r="V203" s="435">
        <v>-0.37842951750236864</v>
      </c>
      <c r="W203" s="440">
        <v>6814.169</v>
      </c>
      <c r="X203" s="90">
        <f t="shared" si="11"/>
        <v>40.60556700873511</v>
      </c>
      <c r="Y203" s="440">
        <v>5875.007</v>
      </c>
      <c r="Z203" s="88">
        <f t="shared" si="12"/>
        <v>56.15699034937657</v>
      </c>
      <c r="AA203" s="423">
        <v>2305.1</v>
      </c>
      <c r="AB203" s="88">
        <f t="shared" si="14"/>
        <v>10.848761721567683</v>
      </c>
      <c r="AC203" s="73" t="s">
        <v>130</v>
      </c>
      <c r="AD203" s="430">
        <v>1.8</v>
      </c>
      <c r="AE203" s="607">
        <v>1.9</v>
      </c>
      <c r="AF203" s="637"/>
      <c r="AG203" s="426">
        <v>1.59</v>
      </c>
      <c r="AH203" s="427">
        <v>16205</v>
      </c>
      <c r="AI203" s="538">
        <v>116.35</v>
      </c>
      <c r="AJ203" s="541">
        <v>138.63</v>
      </c>
      <c r="AK203" s="430">
        <v>3</v>
      </c>
      <c r="AL203" s="103">
        <v>-0.10020040080159731</v>
      </c>
      <c r="AM203" s="103">
        <v>0</v>
      </c>
      <c r="AN203" s="103">
        <v>-0.5690260217205321</v>
      </c>
      <c r="AO203" s="404">
        <v>61.4</v>
      </c>
      <c r="AP203" s="432" t="s">
        <v>82</v>
      </c>
      <c r="AQ203" s="425" t="s">
        <v>82</v>
      </c>
      <c r="AR203" s="94" t="s">
        <v>76</v>
      </c>
      <c r="AS203" s="73" t="s">
        <v>284</v>
      </c>
    </row>
    <row r="204" spans="3:45" ht="24" customHeight="1" hidden="1">
      <c r="C204" s="73" t="s">
        <v>291</v>
      </c>
      <c r="D204" s="157" t="s">
        <v>76</v>
      </c>
      <c r="E204" s="121" t="s">
        <v>76</v>
      </c>
      <c r="F204" s="90" t="s">
        <v>76</v>
      </c>
      <c r="G204" s="103">
        <v>-5.177732397856033</v>
      </c>
      <c r="H204" s="103">
        <v>1.915322580645153</v>
      </c>
      <c r="I204" s="431" t="s">
        <v>272</v>
      </c>
      <c r="J204" s="499" t="s">
        <v>272</v>
      </c>
      <c r="K204" s="406" t="s">
        <v>272</v>
      </c>
      <c r="L204" s="500" t="s">
        <v>272</v>
      </c>
      <c r="M204" s="405" t="s">
        <v>272</v>
      </c>
      <c r="N204" s="406" t="s">
        <v>272</v>
      </c>
      <c r="O204" s="406" t="s">
        <v>272</v>
      </c>
      <c r="P204" s="407" t="s">
        <v>272</v>
      </c>
      <c r="Q204" s="157">
        <v>104.3</v>
      </c>
      <c r="R204" s="402">
        <f t="shared" si="15"/>
        <v>0.9680542110358061</v>
      </c>
      <c r="S204" s="85">
        <v>94.7</v>
      </c>
      <c r="T204" s="158">
        <f t="shared" si="15"/>
        <v>-0.10548523206750815</v>
      </c>
      <c r="U204" s="85">
        <v>-0.8</v>
      </c>
      <c r="V204" s="435">
        <v>-0.18993352326685908</v>
      </c>
      <c r="W204" s="440">
        <v>6814.169</v>
      </c>
      <c r="X204" s="90">
        <f t="shared" si="11"/>
        <v>17.973635779716446</v>
      </c>
      <c r="Y204" s="440">
        <v>5518.229</v>
      </c>
      <c r="Z204" s="88">
        <f t="shared" si="12"/>
        <v>18.279564591508745</v>
      </c>
      <c r="AA204" s="423">
        <v>2422.3</v>
      </c>
      <c r="AB204" s="88">
        <f t="shared" si="14"/>
        <v>34.32595796595132</v>
      </c>
      <c r="AC204" s="73" t="s">
        <v>292</v>
      </c>
      <c r="AD204" s="430">
        <v>1.5</v>
      </c>
      <c r="AE204" s="608">
        <v>-1</v>
      </c>
      <c r="AF204" s="637"/>
      <c r="AG204" s="426">
        <v>1.77</v>
      </c>
      <c r="AH204" s="427">
        <v>17060</v>
      </c>
      <c r="AI204" s="538">
        <v>117.46</v>
      </c>
      <c r="AJ204" s="541">
        <v>142.51</v>
      </c>
      <c r="AK204" s="430">
        <v>2.7</v>
      </c>
      <c r="AL204" s="103">
        <v>-0.19980019980019392</v>
      </c>
      <c r="AM204" s="103">
        <v>0.10020040080161152</v>
      </c>
      <c r="AN204" s="103">
        <v>-0.45656051876670745</v>
      </c>
      <c r="AO204" s="404">
        <v>66.6</v>
      </c>
      <c r="AP204" s="432" t="s">
        <v>82</v>
      </c>
      <c r="AQ204" s="425" t="s">
        <v>82</v>
      </c>
      <c r="AR204" s="94" t="s">
        <v>76</v>
      </c>
      <c r="AS204" s="73" t="s">
        <v>291</v>
      </c>
    </row>
    <row r="205" spans="3:45" ht="24.75" customHeight="1">
      <c r="C205" s="73" t="s">
        <v>293</v>
      </c>
      <c r="D205" s="157" t="s">
        <v>76</v>
      </c>
      <c r="E205" s="121" t="s">
        <v>76</v>
      </c>
      <c r="F205" s="90" t="s">
        <v>76</v>
      </c>
      <c r="G205" s="103">
        <v>10.8</v>
      </c>
      <c r="H205" s="103">
        <v>5.637982195845709</v>
      </c>
      <c r="I205" s="431" t="s">
        <v>272</v>
      </c>
      <c r="J205" s="499" t="s">
        <v>272</v>
      </c>
      <c r="K205" s="406" t="s">
        <v>272</v>
      </c>
      <c r="L205" s="500" t="s">
        <v>272</v>
      </c>
      <c r="M205" s="405" t="s">
        <v>272</v>
      </c>
      <c r="N205" s="406" t="s">
        <v>272</v>
      </c>
      <c r="O205" s="406" t="s">
        <v>272</v>
      </c>
      <c r="P205" s="407" t="s">
        <v>272</v>
      </c>
      <c r="Q205" s="157">
        <v>104.9</v>
      </c>
      <c r="R205" s="402">
        <f t="shared" si="15"/>
        <v>0.5752636625119862</v>
      </c>
      <c r="S205" s="85">
        <v>94.7</v>
      </c>
      <c r="T205" s="158">
        <f t="shared" si="15"/>
        <v>0</v>
      </c>
      <c r="U205" s="85">
        <v>1.2</v>
      </c>
      <c r="V205" s="435">
        <v>0.8563273073263673</v>
      </c>
      <c r="W205" s="440">
        <v>6128.87</v>
      </c>
      <c r="X205" s="90">
        <f t="shared" si="11"/>
        <v>11.346420978699285</v>
      </c>
      <c r="Y205" s="440">
        <v>5347.092</v>
      </c>
      <c r="Z205" s="88">
        <f t="shared" si="12"/>
        <v>17.343418797754296</v>
      </c>
      <c r="AA205" s="423">
        <v>1321.9</v>
      </c>
      <c r="AB205" s="88">
        <f t="shared" si="14"/>
        <v>-17.720652309224434</v>
      </c>
      <c r="AC205" s="73" t="s">
        <v>294</v>
      </c>
      <c r="AD205" s="430">
        <v>1.7</v>
      </c>
      <c r="AE205" s="103">
        <v>-7.2</v>
      </c>
      <c r="AF205" s="637"/>
      <c r="AG205" s="426">
        <v>1.92</v>
      </c>
      <c r="AH205" s="427">
        <v>16906</v>
      </c>
      <c r="AI205" s="538">
        <v>114.32</v>
      </c>
      <c r="AJ205" s="541">
        <v>144.29</v>
      </c>
      <c r="AK205" s="430">
        <v>2.5</v>
      </c>
      <c r="AL205" s="103">
        <v>-0.09980039920161232</v>
      </c>
      <c r="AM205" s="103">
        <v>-0.09990009990009696</v>
      </c>
      <c r="AN205" s="103">
        <v>-0.48352119234574786</v>
      </c>
      <c r="AO205" s="404">
        <v>71.88</v>
      </c>
      <c r="AP205" s="432" t="s">
        <v>272</v>
      </c>
      <c r="AQ205" s="425" t="s">
        <v>272</v>
      </c>
      <c r="AR205" s="94" t="s">
        <v>76</v>
      </c>
      <c r="AS205" s="73" t="s">
        <v>293</v>
      </c>
    </row>
    <row r="206" spans="3:45" ht="24.75" customHeight="1">
      <c r="C206" s="73" t="s">
        <v>163</v>
      </c>
      <c r="D206" s="157" t="s">
        <v>76</v>
      </c>
      <c r="E206" s="121" t="s">
        <v>76</v>
      </c>
      <c r="F206" s="90" t="s">
        <v>76</v>
      </c>
      <c r="G206" s="103">
        <v>-2.1</v>
      </c>
      <c r="H206" s="103">
        <v>-2.1535580524344624</v>
      </c>
      <c r="I206" s="431" t="s">
        <v>82</v>
      </c>
      <c r="J206" s="499" t="s">
        <v>82</v>
      </c>
      <c r="K206" s="406" t="s">
        <v>82</v>
      </c>
      <c r="L206" s="500" t="s">
        <v>82</v>
      </c>
      <c r="M206" s="405" t="s">
        <v>82</v>
      </c>
      <c r="N206" s="406" t="s">
        <v>82</v>
      </c>
      <c r="O206" s="406" t="s">
        <v>82</v>
      </c>
      <c r="P206" s="407" t="s">
        <v>82</v>
      </c>
      <c r="Q206" s="157">
        <v>104.6</v>
      </c>
      <c r="R206" s="402">
        <f t="shared" si="15"/>
        <v>-0.28598665395615797</v>
      </c>
      <c r="S206" s="85">
        <v>93.8</v>
      </c>
      <c r="T206" s="158">
        <f t="shared" si="15"/>
        <v>-0.9503695881731886</v>
      </c>
      <c r="U206" s="85">
        <v>0.7</v>
      </c>
      <c r="V206" s="435">
        <v>0.37735849056603854</v>
      </c>
      <c r="W206" s="440">
        <v>5703.412</v>
      </c>
      <c r="X206" s="90">
        <f t="shared" si="11"/>
        <v>18.939576886806833</v>
      </c>
      <c r="Y206" s="440">
        <v>5470.998</v>
      </c>
      <c r="Z206" s="88">
        <f t="shared" si="12"/>
        <v>21.29549220026024</v>
      </c>
      <c r="AA206" s="423">
        <v>1627.3</v>
      </c>
      <c r="AB206" s="88">
        <f t="shared" si="14"/>
        <v>16.8114277510588</v>
      </c>
      <c r="AC206" s="73" t="s">
        <v>295</v>
      </c>
      <c r="AD206" s="430">
        <v>1.3</v>
      </c>
      <c r="AE206" s="103">
        <v>-15.3</v>
      </c>
      <c r="AF206" s="637"/>
      <c r="AG206" s="426">
        <v>1.83</v>
      </c>
      <c r="AH206" s="427">
        <v>15467</v>
      </c>
      <c r="AI206" s="538">
        <v>111.85</v>
      </c>
      <c r="AJ206" s="541">
        <v>144.04</v>
      </c>
      <c r="AK206" s="430">
        <v>3.3</v>
      </c>
      <c r="AL206" s="103">
        <v>0.0997008973080824</v>
      </c>
      <c r="AM206" s="103">
        <v>0</v>
      </c>
      <c r="AN206" s="103">
        <v>-0.46887820184339546</v>
      </c>
      <c r="AO206" s="404">
        <v>71.29</v>
      </c>
      <c r="AP206" s="432" t="s">
        <v>82</v>
      </c>
      <c r="AQ206" s="425" t="s">
        <v>82</v>
      </c>
      <c r="AR206" s="94" t="s">
        <v>76</v>
      </c>
      <c r="AS206" s="73" t="s">
        <v>163</v>
      </c>
    </row>
    <row r="207" spans="3:45" ht="24.75" customHeight="1">
      <c r="C207" s="73" t="s">
        <v>166</v>
      </c>
      <c r="D207" s="157" t="s">
        <v>76</v>
      </c>
      <c r="E207" s="121" t="s">
        <v>76</v>
      </c>
      <c r="F207" s="90" t="s">
        <v>76</v>
      </c>
      <c r="G207" s="103">
        <v>8.5</v>
      </c>
      <c r="H207" s="103">
        <v>3.1578947368420955</v>
      </c>
      <c r="I207" s="431" t="s">
        <v>82</v>
      </c>
      <c r="J207" s="499" t="s">
        <v>82</v>
      </c>
      <c r="K207" s="406" t="s">
        <v>82</v>
      </c>
      <c r="L207" s="500" t="s">
        <v>82</v>
      </c>
      <c r="M207" s="405" t="s">
        <v>82</v>
      </c>
      <c r="N207" s="406" t="s">
        <v>82</v>
      </c>
      <c r="O207" s="406" t="s">
        <v>82</v>
      </c>
      <c r="P207" s="407" t="s">
        <v>82</v>
      </c>
      <c r="Q207" s="157">
        <v>106.1</v>
      </c>
      <c r="R207" s="402">
        <f t="shared" si="15"/>
        <v>1.4340344168260089</v>
      </c>
      <c r="S207" s="85">
        <v>93.9</v>
      </c>
      <c r="T207" s="158">
        <f t="shared" si="15"/>
        <v>0.10660980810234832</v>
      </c>
      <c r="U207" s="85">
        <v>-0.8</v>
      </c>
      <c r="V207" s="435">
        <v>-0.2819548872180633</v>
      </c>
      <c r="W207" s="440">
        <v>6270.738</v>
      </c>
      <c r="X207" s="90">
        <f t="shared" si="11"/>
        <v>14.467458559259796</v>
      </c>
      <c r="Y207" s="440">
        <v>5469.542</v>
      </c>
      <c r="Z207" s="88">
        <f t="shared" si="12"/>
        <v>18.391916986246997</v>
      </c>
      <c r="AA207" s="423">
        <v>1024.5</v>
      </c>
      <c r="AB207" s="88">
        <f t="shared" si="14"/>
        <v>-6.438356164383563</v>
      </c>
      <c r="AC207" s="73" t="s">
        <v>296</v>
      </c>
      <c r="AD207" s="430">
        <v>1.2</v>
      </c>
      <c r="AE207" s="103">
        <v>-16.2</v>
      </c>
      <c r="AF207" s="637"/>
      <c r="AG207" s="426">
        <v>1.92</v>
      </c>
      <c r="AH207" s="427">
        <v>15505.18</v>
      </c>
      <c r="AI207" s="538">
        <v>114.66</v>
      </c>
      <c r="AJ207" s="541">
        <v>146.89</v>
      </c>
      <c r="AK207" s="430">
        <v>3.4</v>
      </c>
      <c r="AL207" s="103">
        <v>0.5005005005004932</v>
      </c>
      <c r="AM207" s="103">
        <v>0.20000000000000284</v>
      </c>
      <c r="AN207" s="103">
        <v>-0.30724975135822774</v>
      </c>
      <c r="AO207" s="404">
        <v>73.8</v>
      </c>
      <c r="AP207" s="432" t="s">
        <v>82</v>
      </c>
      <c r="AQ207" s="425" t="s">
        <v>82</v>
      </c>
      <c r="AR207" s="94" t="s">
        <v>76</v>
      </c>
      <c r="AS207" s="73" t="s">
        <v>119</v>
      </c>
    </row>
    <row r="208" spans="3:45" ht="24.75" customHeight="1">
      <c r="C208" s="73" t="s">
        <v>137</v>
      </c>
      <c r="D208" s="157" t="s">
        <v>76</v>
      </c>
      <c r="E208" s="121" t="s">
        <v>76</v>
      </c>
      <c r="F208" s="90" t="s">
        <v>76</v>
      </c>
      <c r="G208" s="103">
        <v>-16.7</v>
      </c>
      <c r="H208" s="103">
        <v>0.18552875695732496</v>
      </c>
      <c r="I208" s="431" t="s">
        <v>82</v>
      </c>
      <c r="J208" s="499" t="s">
        <v>82</v>
      </c>
      <c r="K208" s="406" t="s">
        <v>82</v>
      </c>
      <c r="L208" s="500" t="s">
        <v>82</v>
      </c>
      <c r="M208" s="405" t="s">
        <v>82</v>
      </c>
      <c r="N208" s="406" t="s">
        <v>82</v>
      </c>
      <c r="O208" s="406" t="s">
        <v>82</v>
      </c>
      <c r="P208" s="407" t="s">
        <v>82</v>
      </c>
      <c r="Q208" s="157">
        <v>106</v>
      </c>
      <c r="R208" s="402">
        <f t="shared" si="15"/>
        <v>-0.09425070688028825</v>
      </c>
      <c r="S208" s="85">
        <v>93.6</v>
      </c>
      <c r="T208" s="158">
        <f t="shared" si="15"/>
        <v>-0.31948881789138284</v>
      </c>
      <c r="U208" s="85">
        <v>-0.1</v>
      </c>
      <c r="V208" s="435">
        <v>0.09425070688031667</v>
      </c>
      <c r="W208" s="440">
        <v>6320.652</v>
      </c>
      <c r="X208" s="90">
        <f t="shared" si="11"/>
        <v>14.157542831754213</v>
      </c>
      <c r="Y208" s="440">
        <v>5948.718</v>
      </c>
      <c r="Z208" s="88">
        <f t="shared" si="12"/>
        <v>27.250122624963538</v>
      </c>
      <c r="AA208" s="423">
        <v>1809.6</v>
      </c>
      <c r="AB208" s="88">
        <f t="shared" si="14"/>
        <v>7.083259364459423</v>
      </c>
      <c r="AC208" s="73" t="s">
        <v>297</v>
      </c>
      <c r="AD208" s="430">
        <v>0.5</v>
      </c>
      <c r="AE208" s="103">
        <v>-17.8</v>
      </c>
      <c r="AF208" s="637"/>
      <c r="AG208" s="426">
        <v>1.92</v>
      </c>
      <c r="AH208" s="427">
        <v>15546</v>
      </c>
      <c r="AI208" s="538">
        <v>114.46</v>
      </c>
      <c r="AJ208" s="541">
        <v>146.53</v>
      </c>
      <c r="AK208" s="430">
        <v>3.5</v>
      </c>
      <c r="AL208" s="103">
        <v>0.30060120240480614</v>
      </c>
      <c r="AM208" s="103">
        <v>0.20020020020020013</v>
      </c>
      <c r="AN208" s="103">
        <v>-0.33297804588693225</v>
      </c>
      <c r="AO208" s="404">
        <v>74.4</v>
      </c>
      <c r="AP208" s="432" t="s">
        <v>82</v>
      </c>
      <c r="AQ208" s="425" t="s">
        <v>82</v>
      </c>
      <c r="AR208" s="94" t="s">
        <v>76</v>
      </c>
      <c r="AS208" s="73" t="s">
        <v>137</v>
      </c>
    </row>
    <row r="209" spans="3:45" ht="24.75" customHeight="1">
      <c r="C209" s="73" t="s">
        <v>123</v>
      </c>
      <c r="D209" s="157" t="s">
        <v>76</v>
      </c>
      <c r="E209" s="121" t="s">
        <v>76</v>
      </c>
      <c r="F209" s="90" t="s">
        <v>76</v>
      </c>
      <c r="G209" s="103">
        <v>6.7</v>
      </c>
      <c r="H209" s="103">
        <v>-0.8333333333333428</v>
      </c>
      <c r="I209" s="431" t="s">
        <v>82</v>
      </c>
      <c r="J209" s="499" t="s">
        <v>82</v>
      </c>
      <c r="K209" s="406" t="s">
        <v>82</v>
      </c>
      <c r="L209" s="500" t="s">
        <v>82</v>
      </c>
      <c r="M209" s="405" t="s">
        <v>82</v>
      </c>
      <c r="N209" s="406" t="s">
        <v>82</v>
      </c>
      <c r="O209" s="406" t="s">
        <v>82</v>
      </c>
      <c r="P209" s="407" t="s">
        <v>82</v>
      </c>
      <c r="Q209" s="157">
        <v>107.2</v>
      </c>
      <c r="R209" s="402">
        <f t="shared" si="15"/>
        <v>1.1320754716981156</v>
      </c>
      <c r="S209" s="85">
        <v>94</v>
      </c>
      <c r="T209" s="158">
        <f t="shared" si="15"/>
        <v>0.42735042735043294</v>
      </c>
      <c r="U209" s="85">
        <v>0.4</v>
      </c>
      <c r="V209" s="435">
        <v>0.37664783427493376</v>
      </c>
      <c r="W209" s="440">
        <v>6140.484</v>
      </c>
      <c r="X209" s="90">
        <f t="shared" si="11"/>
        <v>17.63395085012567</v>
      </c>
      <c r="Y209" s="440">
        <v>5821.682</v>
      </c>
      <c r="Z209" s="88">
        <f t="shared" si="12"/>
        <v>13.762096432224212</v>
      </c>
      <c r="AA209" s="423">
        <v>1476.9</v>
      </c>
      <c r="AB209" s="88">
        <f t="shared" si="14"/>
        <v>22.19923878868113</v>
      </c>
      <c r="AC209" s="73" t="s">
        <v>298</v>
      </c>
      <c r="AD209" s="430">
        <v>0.4</v>
      </c>
      <c r="AE209" s="103">
        <v>-20.2</v>
      </c>
      <c r="AF209" s="639" t="s">
        <v>299</v>
      </c>
      <c r="AG209" s="426">
        <v>1.62</v>
      </c>
      <c r="AH209" s="427">
        <v>16140.76</v>
      </c>
      <c r="AI209" s="538">
        <v>117.23</v>
      </c>
      <c r="AJ209" s="541">
        <v>150.09</v>
      </c>
      <c r="AK209" s="430">
        <v>3.6</v>
      </c>
      <c r="AL209" s="103">
        <v>0.9009009009008935</v>
      </c>
      <c r="AM209" s="103">
        <v>0.29999999999998295</v>
      </c>
      <c r="AN209" s="103">
        <v>-0.31421272169933445</v>
      </c>
      <c r="AO209" s="404">
        <v>70.26</v>
      </c>
      <c r="AP209" s="432" t="s">
        <v>230</v>
      </c>
      <c r="AQ209" s="425" t="s">
        <v>230</v>
      </c>
      <c r="AR209" s="94" t="s">
        <v>76</v>
      </c>
      <c r="AS209" s="73" t="s">
        <v>123</v>
      </c>
    </row>
    <row r="210" spans="3:45" ht="24.75" customHeight="1">
      <c r="C210" s="73" t="s">
        <v>125</v>
      </c>
      <c r="D210" s="157" t="s">
        <v>76</v>
      </c>
      <c r="E210" s="121" t="s">
        <v>76</v>
      </c>
      <c r="F210" s="90" t="s">
        <v>76</v>
      </c>
      <c r="G210" s="103">
        <v>-7.4</v>
      </c>
      <c r="H210" s="103">
        <v>-3.081232492997202</v>
      </c>
      <c r="I210" s="431" t="s">
        <v>230</v>
      </c>
      <c r="J210" s="499" t="s">
        <v>230</v>
      </c>
      <c r="K210" s="406" t="s">
        <v>230</v>
      </c>
      <c r="L210" s="500" t="s">
        <v>230</v>
      </c>
      <c r="M210" s="405" t="s">
        <v>230</v>
      </c>
      <c r="N210" s="406" t="s">
        <v>230</v>
      </c>
      <c r="O210" s="406" t="s">
        <v>230</v>
      </c>
      <c r="P210" s="407" t="s">
        <v>230</v>
      </c>
      <c r="Q210" s="157">
        <v>106.7</v>
      </c>
      <c r="R210" s="402">
        <f t="shared" si="15"/>
        <v>-0.4664179104477597</v>
      </c>
      <c r="S210" s="85">
        <v>94.6</v>
      </c>
      <c r="T210" s="158">
        <f t="shared" si="15"/>
        <v>0.6382978723404165</v>
      </c>
      <c r="U210" s="85">
        <v>-1.2</v>
      </c>
      <c r="V210" s="435">
        <v>-0.9380863039399685</v>
      </c>
      <c r="W210" s="440">
        <v>6828.441</v>
      </c>
      <c r="X210" s="90">
        <f t="shared" si="11"/>
        <v>15.206941529167082</v>
      </c>
      <c r="Y210" s="440">
        <v>5984.091</v>
      </c>
      <c r="Z210" s="88">
        <f t="shared" si="12"/>
        <v>20.19831214729693</v>
      </c>
      <c r="AA210" s="423">
        <v>2024.9</v>
      </c>
      <c r="AB210" s="88">
        <f t="shared" si="14"/>
        <v>9.412654671205487</v>
      </c>
      <c r="AC210" s="73" t="s">
        <v>300</v>
      </c>
      <c r="AD210" s="430">
        <v>0.6</v>
      </c>
      <c r="AE210" s="103">
        <v>-21.2</v>
      </c>
      <c r="AF210" s="637"/>
      <c r="AG210" s="426">
        <v>1.67</v>
      </c>
      <c r="AH210" s="427">
        <v>16127.58</v>
      </c>
      <c r="AI210" s="538">
        <v>118.05</v>
      </c>
      <c r="AJ210" s="541">
        <v>149.45</v>
      </c>
      <c r="AK210" s="430">
        <v>3.6</v>
      </c>
      <c r="AL210" s="103">
        <v>0.5988023952095745</v>
      </c>
      <c r="AM210" s="103">
        <v>0.19960079840319622</v>
      </c>
      <c r="AN210" s="103">
        <v>-0.38353599471052746</v>
      </c>
      <c r="AO210" s="404">
        <v>62.91</v>
      </c>
      <c r="AP210" s="432" t="s">
        <v>230</v>
      </c>
      <c r="AQ210" s="425" t="s">
        <v>230</v>
      </c>
      <c r="AR210" s="94" t="s">
        <v>76</v>
      </c>
      <c r="AS210" s="73" t="s">
        <v>125</v>
      </c>
    </row>
    <row r="211" spans="3:45" ht="24.75" customHeight="1">
      <c r="C211" s="73" t="s">
        <v>158</v>
      </c>
      <c r="D211" s="157" t="s">
        <v>76</v>
      </c>
      <c r="E211" s="121" t="s">
        <v>76</v>
      </c>
      <c r="F211" s="90" t="s">
        <v>76</v>
      </c>
      <c r="G211" s="103">
        <v>1.7</v>
      </c>
      <c r="H211" s="103">
        <v>4.431599229287116</v>
      </c>
      <c r="I211" s="431" t="s">
        <v>230</v>
      </c>
      <c r="J211" s="499" t="s">
        <v>230</v>
      </c>
      <c r="K211" s="406" t="s">
        <v>230</v>
      </c>
      <c r="L211" s="500" t="s">
        <v>230</v>
      </c>
      <c r="M211" s="405" t="s">
        <v>230</v>
      </c>
      <c r="N211" s="406" t="s">
        <v>230</v>
      </c>
      <c r="O211" s="406" t="s">
        <v>230</v>
      </c>
      <c r="P211" s="407" t="s">
        <v>230</v>
      </c>
      <c r="Q211" s="157">
        <v>108.3</v>
      </c>
      <c r="R211" s="402">
        <f t="shared" si="15"/>
        <v>1.4995313964386128</v>
      </c>
      <c r="S211" s="85">
        <v>95.8</v>
      </c>
      <c r="T211" s="158">
        <f t="shared" si="15"/>
        <v>1.268498942917546</v>
      </c>
      <c r="U211" s="85">
        <v>1.7</v>
      </c>
      <c r="V211" s="435">
        <v>1.4204545454545467</v>
      </c>
      <c r="W211" s="440">
        <v>6597.471</v>
      </c>
      <c r="X211" s="90">
        <f t="shared" si="11"/>
        <v>11.621437297915222</v>
      </c>
      <c r="Y211" s="440">
        <v>5721.671</v>
      </c>
      <c r="Z211" s="88">
        <f t="shared" si="12"/>
        <v>12.35020011934705</v>
      </c>
      <c r="AA211" s="423">
        <v>1514.6</v>
      </c>
      <c r="AB211" s="88">
        <f t="shared" si="14"/>
        <v>5.187860268074161</v>
      </c>
      <c r="AC211" s="73" t="s">
        <v>301</v>
      </c>
      <c r="AD211" s="430">
        <v>0.6</v>
      </c>
      <c r="AE211" s="103">
        <v>-21.3</v>
      </c>
      <c r="AF211" s="637"/>
      <c r="AG211" s="426">
        <v>1.72</v>
      </c>
      <c r="AH211" s="427">
        <v>16399.39</v>
      </c>
      <c r="AI211" s="538">
        <v>117.74</v>
      </c>
      <c r="AJ211" s="541">
        <v>150.27</v>
      </c>
      <c r="AK211" s="430">
        <v>2.7</v>
      </c>
      <c r="AL211" s="103">
        <v>0.39920159680637823</v>
      </c>
      <c r="AM211" s="103">
        <v>0.0997008973080824</v>
      </c>
      <c r="AN211" s="103">
        <v>-0.367074206187894</v>
      </c>
      <c r="AO211" s="404">
        <v>59.23</v>
      </c>
      <c r="AP211" s="432" t="s">
        <v>230</v>
      </c>
      <c r="AQ211" s="425" t="s">
        <v>230</v>
      </c>
      <c r="AR211" s="94" t="s">
        <v>76</v>
      </c>
      <c r="AS211" s="73" t="s">
        <v>158</v>
      </c>
    </row>
    <row r="212" spans="3:45" ht="24.75" customHeight="1">
      <c r="C212" s="73" t="s">
        <v>129</v>
      </c>
      <c r="D212" s="157" t="s">
        <v>76</v>
      </c>
      <c r="E212" s="121" t="s">
        <v>76</v>
      </c>
      <c r="F212" s="90" t="s">
        <v>76</v>
      </c>
      <c r="G212" s="103">
        <v>0</v>
      </c>
      <c r="H212" s="103">
        <v>-1.3837638376383694</v>
      </c>
      <c r="I212" s="431" t="s">
        <v>230</v>
      </c>
      <c r="J212" s="499" t="s">
        <v>230</v>
      </c>
      <c r="K212" s="406" t="s">
        <v>230</v>
      </c>
      <c r="L212" s="500" t="s">
        <v>230</v>
      </c>
      <c r="M212" s="405" t="s">
        <v>230</v>
      </c>
      <c r="N212" s="406" t="s">
        <v>230</v>
      </c>
      <c r="O212" s="406" t="s">
        <v>230</v>
      </c>
      <c r="P212" s="407" t="s">
        <v>230</v>
      </c>
      <c r="Q212" s="157">
        <v>108.7</v>
      </c>
      <c r="R212" s="402">
        <f t="shared" si="15"/>
        <v>0.36934441366574333</v>
      </c>
      <c r="S212" s="85">
        <v>96.9</v>
      </c>
      <c r="T212" s="158">
        <f t="shared" si="15"/>
        <v>1.1482254697286152</v>
      </c>
      <c r="U212" s="85">
        <v>-0.1</v>
      </c>
      <c r="V212" s="435">
        <v>-0.09337068160597539</v>
      </c>
      <c r="W212" s="440">
        <v>6629.634</v>
      </c>
      <c r="X212" s="90">
        <f t="shared" si="11"/>
        <v>12.108827662478006</v>
      </c>
      <c r="Y212" s="440">
        <v>5721.671</v>
      </c>
      <c r="Z212" s="88">
        <f t="shared" si="12"/>
        <v>7.567332618557884</v>
      </c>
      <c r="AA212" s="423">
        <v>1756.4</v>
      </c>
      <c r="AB212" s="88">
        <f t="shared" si="14"/>
        <v>21.541761815791304</v>
      </c>
      <c r="AC212" s="73" t="s">
        <v>302</v>
      </c>
      <c r="AD212" s="430">
        <v>0.7</v>
      </c>
      <c r="AE212" s="103">
        <v>-22.3</v>
      </c>
      <c r="AF212" s="637"/>
      <c r="AG212" s="426">
        <v>1.645</v>
      </c>
      <c r="AH212" s="427">
        <v>16274.33</v>
      </c>
      <c r="AI212" s="610">
        <v>116.12</v>
      </c>
      <c r="AJ212" s="541">
        <v>154.36</v>
      </c>
      <c r="AK212" s="430">
        <v>2.6</v>
      </c>
      <c r="AL212" s="103">
        <v>0.30060120240480614</v>
      </c>
      <c r="AM212" s="103">
        <v>0.20000000000000284</v>
      </c>
      <c r="AN212" s="103">
        <v>-0.10812020253561627</v>
      </c>
      <c r="AO212" s="404">
        <v>59.56</v>
      </c>
      <c r="AP212" s="432" t="s">
        <v>230</v>
      </c>
      <c r="AQ212" s="425" t="s">
        <v>230</v>
      </c>
      <c r="AR212" s="94" t="s">
        <v>76</v>
      </c>
      <c r="AS212" s="73" t="s">
        <v>129</v>
      </c>
    </row>
    <row r="213" spans="3:45" ht="24.75" customHeight="1">
      <c r="C213" s="73" t="s">
        <v>130</v>
      </c>
      <c r="D213" s="157" t="s">
        <v>76</v>
      </c>
      <c r="E213" s="121" t="s">
        <v>76</v>
      </c>
      <c r="F213" s="90" t="s">
        <v>76</v>
      </c>
      <c r="G213" s="103">
        <v>0.9</v>
      </c>
      <c r="H213" s="103">
        <v>-1.7773620205799858</v>
      </c>
      <c r="I213" s="431" t="s">
        <v>230</v>
      </c>
      <c r="J213" s="499" t="s">
        <v>230</v>
      </c>
      <c r="K213" s="406" t="s">
        <v>230</v>
      </c>
      <c r="L213" s="500" t="s">
        <v>230</v>
      </c>
      <c r="M213" s="405" t="s">
        <v>230</v>
      </c>
      <c r="N213" s="406" t="s">
        <v>230</v>
      </c>
      <c r="O213" s="406" t="s">
        <v>230</v>
      </c>
      <c r="P213" s="407" t="s">
        <v>230</v>
      </c>
      <c r="Q213" s="157">
        <v>109.6</v>
      </c>
      <c r="R213" s="402">
        <f t="shared" si="15"/>
        <v>0.8279668813247412</v>
      </c>
      <c r="S213" s="85">
        <v>98.2</v>
      </c>
      <c r="T213" s="158">
        <f t="shared" si="15"/>
        <v>1.3415892672858547</v>
      </c>
      <c r="U213" s="85">
        <v>-0.2</v>
      </c>
      <c r="V213" s="435">
        <v>-0.09345794392523032</v>
      </c>
      <c r="W213" s="440">
        <v>6959.139</v>
      </c>
      <c r="X213" s="90">
        <f t="shared" si="11"/>
        <v>9.816419775334523</v>
      </c>
      <c r="Y213" s="440">
        <v>5849.476</v>
      </c>
      <c r="Z213" s="88">
        <f t="shared" si="12"/>
        <v>7.749802072591933</v>
      </c>
      <c r="AA213" s="423">
        <v>1776.8</v>
      </c>
      <c r="AB213" s="88">
        <f t="shared" si="14"/>
        <v>-4.9636285836542555</v>
      </c>
      <c r="AC213" s="73" t="s">
        <v>303</v>
      </c>
      <c r="AD213" s="430">
        <v>0.7</v>
      </c>
      <c r="AE213" s="103">
        <v>-20</v>
      </c>
      <c r="AF213" s="637"/>
      <c r="AG213" s="426">
        <v>1.675</v>
      </c>
      <c r="AH213" s="427">
        <v>17225.83</v>
      </c>
      <c r="AI213" s="538">
        <v>118.92</v>
      </c>
      <c r="AJ213" s="541">
        <v>156.98</v>
      </c>
      <c r="AK213" s="430">
        <v>2.5</v>
      </c>
      <c r="AL213" s="103">
        <v>0.3003003003003073</v>
      </c>
      <c r="AM213" s="103">
        <v>0.09999999999999432</v>
      </c>
      <c r="AN213" s="103">
        <v>-0.20074258100845555</v>
      </c>
      <c r="AO213" s="404">
        <v>61.05</v>
      </c>
      <c r="AP213" s="432" t="s">
        <v>230</v>
      </c>
      <c r="AQ213" s="425" t="s">
        <v>230</v>
      </c>
      <c r="AR213" s="94" t="s">
        <v>76</v>
      </c>
      <c r="AS213" s="73" t="s">
        <v>130</v>
      </c>
    </row>
    <row r="214" spans="3:45" ht="24.75" customHeight="1">
      <c r="C214" s="583" t="s">
        <v>304</v>
      </c>
      <c r="D214" s="221" t="s">
        <v>76</v>
      </c>
      <c r="E214" s="190" t="s">
        <v>76</v>
      </c>
      <c r="F214" s="186" t="s">
        <v>76</v>
      </c>
      <c r="G214" s="182">
        <v>3.6</v>
      </c>
      <c r="H214" s="182">
        <v>2.4761904761904816</v>
      </c>
      <c r="I214" s="584" t="s">
        <v>82</v>
      </c>
      <c r="J214" s="585" t="s">
        <v>82</v>
      </c>
      <c r="K214" s="586" t="s">
        <v>82</v>
      </c>
      <c r="L214" s="587" t="s">
        <v>82</v>
      </c>
      <c r="M214" s="588" t="s">
        <v>82</v>
      </c>
      <c r="N214" s="586" t="s">
        <v>82</v>
      </c>
      <c r="O214" s="586" t="s">
        <v>82</v>
      </c>
      <c r="P214" s="589" t="s">
        <v>82</v>
      </c>
      <c r="Q214" s="221">
        <v>107.1</v>
      </c>
      <c r="R214" s="186">
        <f t="shared" si="15"/>
        <v>-2.28102189781022</v>
      </c>
      <c r="S214" s="181">
        <v>97.2</v>
      </c>
      <c r="T214" s="222">
        <f t="shared" si="15"/>
        <v>-1.0183299389002087</v>
      </c>
      <c r="U214" s="181">
        <v>0.4</v>
      </c>
      <c r="V214" s="592">
        <v>-0.18709073900842554</v>
      </c>
      <c r="W214" s="593">
        <v>5953.189</v>
      </c>
      <c r="X214" s="186">
        <f>+W214/W202*100-100</f>
        <v>18.865298724190353</v>
      </c>
      <c r="Y214" s="593">
        <v>5956.681</v>
      </c>
      <c r="Z214" s="184">
        <f>+Y214/Y202*100-100</f>
        <v>11.093101265563106</v>
      </c>
      <c r="AA214" s="594">
        <v>1194.4</v>
      </c>
      <c r="AB214" s="184">
        <v>49.8</v>
      </c>
      <c r="AC214" s="187" t="s">
        <v>305</v>
      </c>
      <c r="AD214" s="595">
        <v>0.9</v>
      </c>
      <c r="AE214" s="182">
        <v>-21.1</v>
      </c>
      <c r="AF214" s="639" t="s">
        <v>306</v>
      </c>
      <c r="AG214" s="597">
        <v>1.695</v>
      </c>
      <c r="AH214" s="598">
        <v>17383.42</v>
      </c>
      <c r="AI214" s="599">
        <v>121.34</v>
      </c>
      <c r="AJ214" s="600">
        <v>158.16</v>
      </c>
      <c r="AK214" s="595">
        <v>2.1</v>
      </c>
      <c r="AL214" s="182">
        <v>0</v>
      </c>
      <c r="AM214" s="182">
        <v>0</v>
      </c>
      <c r="AN214" s="182">
        <v>-0.22773800130177335</v>
      </c>
      <c r="AO214" s="601">
        <v>58.14</v>
      </c>
      <c r="AP214" s="602" t="s">
        <v>307</v>
      </c>
      <c r="AQ214" s="603" t="s">
        <v>307</v>
      </c>
      <c r="AR214" s="189" t="s">
        <v>76</v>
      </c>
      <c r="AS214" s="583" t="s">
        <v>304</v>
      </c>
    </row>
    <row r="215" spans="3:45" ht="24.75" customHeight="1">
      <c r="C215" s="161" t="s">
        <v>284</v>
      </c>
      <c r="D215" s="157" t="s">
        <v>76</v>
      </c>
      <c r="E215" s="121" t="s">
        <v>76</v>
      </c>
      <c r="F215" s="90" t="s">
        <v>76</v>
      </c>
      <c r="G215" s="103">
        <v>-4.9</v>
      </c>
      <c r="H215" s="103">
        <v>0.6505576208178496</v>
      </c>
      <c r="I215" s="431" t="s">
        <v>82</v>
      </c>
      <c r="J215" s="499" t="s">
        <v>82</v>
      </c>
      <c r="K215" s="406" t="s">
        <v>82</v>
      </c>
      <c r="L215" s="500" t="s">
        <v>82</v>
      </c>
      <c r="M215" s="405" t="s">
        <v>82</v>
      </c>
      <c r="N215" s="406" t="s">
        <v>82</v>
      </c>
      <c r="O215" s="406" t="s">
        <v>82</v>
      </c>
      <c r="P215" s="407" t="s">
        <v>82</v>
      </c>
      <c r="Q215" s="157">
        <v>107.9</v>
      </c>
      <c r="R215" s="402">
        <f t="shared" si="15"/>
        <v>0.7469654528478316</v>
      </c>
      <c r="S215" s="85">
        <v>96.6</v>
      </c>
      <c r="T215" s="158">
        <f t="shared" si="15"/>
        <v>-0.617283950617292</v>
      </c>
      <c r="U215" s="85">
        <v>1</v>
      </c>
      <c r="V215" s="435">
        <v>0.8</v>
      </c>
      <c r="W215" s="440">
        <v>6417.667</v>
      </c>
      <c r="X215" s="90">
        <f>+W215/W203*100-100</f>
        <v>-5.818787294532896</v>
      </c>
      <c r="Y215" s="440">
        <v>5443.112</v>
      </c>
      <c r="Z215" s="88">
        <f>+Y215/Y203*100-100</f>
        <v>-7.351395496209605</v>
      </c>
      <c r="AA215" s="423">
        <v>2417.5</v>
      </c>
      <c r="AB215" s="88">
        <v>4.9</v>
      </c>
      <c r="AC215" s="73" t="s">
        <v>308</v>
      </c>
      <c r="AD215" s="430">
        <v>1</v>
      </c>
      <c r="AE215" s="103">
        <v>-21.1</v>
      </c>
      <c r="AF215" s="637"/>
      <c r="AG215" s="426">
        <v>1.63</v>
      </c>
      <c r="AH215" s="427">
        <v>17604</v>
      </c>
      <c r="AI215" s="538">
        <v>118.58</v>
      </c>
      <c r="AJ215" s="541">
        <v>156.75</v>
      </c>
      <c r="AK215" s="430">
        <v>1.7</v>
      </c>
      <c r="AL215" s="103">
        <v>-0.20060180541625527</v>
      </c>
      <c r="AM215" s="103">
        <v>-0.10050251256281229</v>
      </c>
      <c r="AN215" s="103">
        <v>-0.16185729636423218</v>
      </c>
      <c r="AO215" s="404">
        <v>61.79</v>
      </c>
      <c r="AP215" s="432" t="s">
        <v>82</v>
      </c>
      <c r="AQ215" s="425" t="s">
        <v>82</v>
      </c>
      <c r="AR215" s="94" t="s">
        <v>76</v>
      </c>
      <c r="AS215" s="161" t="s">
        <v>284</v>
      </c>
    </row>
    <row r="216" spans="3:45" ht="24.75" customHeight="1">
      <c r="C216" s="161" t="s">
        <v>112</v>
      </c>
      <c r="D216" s="157" t="s">
        <v>76</v>
      </c>
      <c r="E216" s="121" t="s">
        <v>76</v>
      </c>
      <c r="F216" s="90" t="s">
        <v>76</v>
      </c>
      <c r="G216" s="103">
        <v>-4.5</v>
      </c>
      <c r="H216" s="103">
        <f>100.7/108.3*100-100</f>
        <v>-7.017543859649123</v>
      </c>
      <c r="I216" s="431" t="s">
        <v>82</v>
      </c>
      <c r="J216" s="499" t="s">
        <v>82</v>
      </c>
      <c r="K216" s="406" t="s">
        <v>82</v>
      </c>
      <c r="L216" s="500" t="s">
        <v>82</v>
      </c>
      <c r="M216" s="405" t="s">
        <v>82</v>
      </c>
      <c r="N216" s="406" t="s">
        <v>82</v>
      </c>
      <c r="O216" s="406" t="s">
        <v>82</v>
      </c>
      <c r="P216" s="407" t="s">
        <v>82</v>
      </c>
      <c r="Q216" s="157">
        <v>107.6</v>
      </c>
      <c r="R216" s="402">
        <f t="shared" si="15"/>
        <v>-0.27803521779425466</v>
      </c>
      <c r="S216" s="85">
        <v>96.2</v>
      </c>
      <c r="T216" s="158">
        <f t="shared" si="15"/>
        <v>-0.4140786749482288</v>
      </c>
      <c r="U216" s="85">
        <v>-1.9</v>
      </c>
      <c r="V216" s="435">
        <v>-1.2</v>
      </c>
      <c r="W216" s="440">
        <v>7512.696</v>
      </c>
      <c r="X216" s="90">
        <f>+W216/W204*100-100</f>
        <v>10.251095914997109</v>
      </c>
      <c r="Y216" s="440">
        <v>5884.511</v>
      </c>
      <c r="Z216" s="88">
        <f>+Y216/Y204*100-100</f>
        <v>6.637673065035912</v>
      </c>
      <c r="AA216" s="423">
        <v>3317.2</v>
      </c>
      <c r="AB216" s="88">
        <v>36.9</v>
      </c>
      <c r="AC216" s="73" t="s">
        <v>309</v>
      </c>
      <c r="AD216" s="430">
        <v>1.1</v>
      </c>
      <c r="AE216" s="103">
        <v>-19.1</v>
      </c>
      <c r="AF216" s="637"/>
      <c r="AG216" s="426">
        <v>1.65</v>
      </c>
      <c r="AH216" s="427">
        <v>17287.65</v>
      </c>
      <c r="AI216" s="538">
        <v>118.05</v>
      </c>
      <c r="AJ216" s="541">
        <v>157.35</v>
      </c>
      <c r="AK216" s="430">
        <v>2</v>
      </c>
      <c r="AL216" s="103">
        <v>-0.10010010010010717</v>
      </c>
      <c r="AM216" s="103">
        <v>-0.3003003003003215</v>
      </c>
      <c r="AN216" s="103">
        <v>-0.3623442419232106</v>
      </c>
      <c r="AO216" s="404">
        <v>65.87</v>
      </c>
      <c r="AP216" s="432" t="s">
        <v>82</v>
      </c>
      <c r="AQ216" s="425" t="s">
        <v>82</v>
      </c>
      <c r="AR216" s="94" t="s">
        <v>76</v>
      </c>
      <c r="AS216" s="161" t="s">
        <v>112</v>
      </c>
    </row>
    <row r="217" spans="3:45" ht="24.75" customHeight="1">
      <c r="C217" s="161" t="s">
        <v>114</v>
      </c>
      <c r="D217" s="157" t="s">
        <v>76</v>
      </c>
      <c r="E217" s="121" t="s">
        <v>76</v>
      </c>
      <c r="F217" s="90" t="s">
        <v>76</v>
      </c>
      <c r="G217" s="103">
        <v>2.2</v>
      </c>
      <c r="H217" s="103">
        <v>8.1</v>
      </c>
      <c r="I217" s="431" t="s">
        <v>82</v>
      </c>
      <c r="J217" s="499" t="s">
        <v>82</v>
      </c>
      <c r="K217" s="406" t="s">
        <v>82</v>
      </c>
      <c r="L217" s="500" t="s">
        <v>82</v>
      </c>
      <c r="M217" s="405" t="s">
        <v>82</v>
      </c>
      <c r="N217" s="406" t="s">
        <v>82</v>
      </c>
      <c r="O217" s="406" t="s">
        <v>82</v>
      </c>
      <c r="P217" s="407" t="s">
        <v>82</v>
      </c>
      <c r="Q217" s="157">
        <v>107.4</v>
      </c>
      <c r="R217" s="402">
        <f t="shared" si="15"/>
        <v>-0.18587360594793267</v>
      </c>
      <c r="S217" s="85">
        <v>96.6</v>
      </c>
      <c r="T217" s="158">
        <f t="shared" si="15"/>
        <v>0.4158004158004047</v>
      </c>
      <c r="U217" s="85">
        <v>1.6</v>
      </c>
      <c r="V217" s="435">
        <v>1.2</v>
      </c>
      <c r="W217" s="440">
        <v>6632.908</v>
      </c>
      <c r="X217" s="90">
        <f>+W217/W204*100-100</f>
        <v>-2.6600602362518373</v>
      </c>
      <c r="Y217" s="440">
        <v>5711.716</v>
      </c>
      <c r="Z217" s="88">
        <f>+Y217/Y204*100-100</f>
        <v>3.5063242210499084</v>
      </c>
      <c r="AA217" s="423">
        <v>1986.5</v>
      </c>
      <c r="AB217" s="88">
        <v>50.3</v>
      </c>
      <c r="AC217" s="73" t="s">
        <v>310</v>
      </c>
      <c r="AD217" s="430">
        <v>1.1</v>
      </c>
      <c r="AE217" s="103">
        <v>-12.2</v>
      </c>
      <c r="AF217" s="637"/>
      <c r="AG217" s="426">
        <v>1.615</v>
      </c>
      <c r="AH217" s="427">
        <v>17400.41</v>
      </c>
      <c r="AI217" s="538">
        <v>119.41</v>
      </c>
      <c r="AJ217" s="541">
        <v>163.37</v>
      </c>
      <c r="AK217" s="430">
        <v>2.3</v>
      </c>
      <c r="AL217" s="103">
        <v>0</v>
      </c>
      <c r="AM217" s="103">
        <v>-0.09999999999999432</v>
      </c>
      <c r="AN217" s="103">
        <v>-0.22726550581766958</v>
      </c>
      <c r="AO217" s="404">
        <v>65.71</v>
      </c>
      <c r="AP217" s="432" t="s">
        <v>82</v>
      </c>
      <c r="AQ217" s="425" t="s">
        <v>82</v>
      </c>
      <c r="AR217" s="94" t="s">
        <v>76</v>
      </c>
      <c r="AS217" s="161" t="s">
        <v>114</v>
      </c>
    </row>
    <row r="218" spans="3:45" ht="24.75" customHeight="1">
      <c r="C218" s="161" t="s">
        <v>136</v>
      </c>
      <c r="D218" s="157" t="s">
        <v>76</v>
      </c>
      <c r="E218" s="121" t="s">
        <v>76</v>
      </c>
      <c r="F218" s="90" t="s">
        <v>76</v>
      </c>
      <c r="G218" s="103">
        <v>5.9</v>
      </c>
      <c r="H218" s="103">
        <v>-0.8</v>
      </c>
      <c r="I218" s="431" t="s">
        <v>82</v>
      </c>
      <c r="J218" s="499" t="s">
        <v>82</v>
      </c>
      <c r="K218" s="406" t="s">
        <v>82</v>
      </c>
      <c r="L218" s="500" t="s">
        <v>82</v>
      </c>
      <c r="M218" s="405" t="s">
        <v>82</v>
      </c>
      <c r="N218" s="406" t="s">
        <v>82</v>
      </c>
      <c r="O218" s="406" t="s">
        <v>82</v>
      </c>
      <c r="P218" s="407" t="s">
        <v>82</v>
      </c>
      <c r="Q218" s="157">
        <v>107.1</v>
      </c>
      <c r="R218" s="402">
        <f>(Q218/Q217)*100-100</f>
        <v>-0.27932960893856773</v>
      </c>
      <c r="S218" s="85">
        <v>96.2</v>
      </c>
      <c r="T218" s="158">
        <f>(S218/S217)*100-100</f>
        <v>-0.4140786749482288</v>
      </c>
      <c r="U218" s="85">
        <v>-0.1</v>
      </c>
      <c r="V218" s="435">
        <v>-0.3</v>
      </c>
      <c r="W218" s="440">
        <v>6564.998</v>
      </c>
      <c r="X218" s="90">
        <f>+W218/W205*100-100</f>
        <v>7.11596101728378</v>
      </c>
      <c r="Y218" s="440">
        <v>6179.934</v>
      </c>
      <c r="Z218" s="88">
        <f>+Y218/Y205*100-100</f>
        <v>15.575606329571286</v>
      </c>
      <c r="AA218" s="423">
        <v>2133.6</v>
      </c>
      <c r="AB218" s="88">
        <v>33.1</v>
      </c>
      <c r="AC218" s="73" t="s">
        <v>311</v>
      </c>
      <c r="AD218" s="430">
        <v>1.5</v>
      </c>
      <c r="AE218" s="103">
        <v>-5.7</v>
      </c>
      <c r="AF218" s="637"/>
      <c r="AG218" s="426">
        <v>1.75</v>
      </c>
      <c r="AH218" s="427">
        <v>17876</v>
      </c>
      <c r="AI218" s="538">
        <v>121.63</v>
      </c>
      <c r="AJ218" s="541">
        <v>163.62</v>
      </c>
      <c r="AK218" s="430">
        <v>2.2</v>
      </c>
      <c r="AL218" s="103">
        <v>0</v>
      </c>
      <c r="AM218" s="103">
        <v>-0.09980039920161232</v>
      </c>
      <c r="AN218" s="103">
        <v>-0.2285360558723113</v>
      </c>
      <c r="AO218" s="404">
        <v>64.01</v>
      </c>
      <c r="AP218" s="432" t="s">
        <v>82</v>
      </c>
      <c r="AQ218" s="425" t="s">
        <v>82</v>
      </c>
      <c r="AR218" s="94" t="s">
        <v>76</v>
      </c>
      <c r="AS218" s="161" t="s">
        <v>136</v>
      </c>
    </row>
    <row r="219" spans="3:45" ht="24.75" customHeight="1">
      <c r="C219" s="73" t="s">
        <v>166</v>
      </c>
      <c r="D219" s="157" t="s">
        <v>76</v>
      </c>
      <c r="E219" s="121" t="s">
        <v>76</v>
      </c>
      <c r="F219" s="90" t="s">
        <v>76</v>
      </c>
      <c r="G219" s="103">
        <v>-10.4</v>
      </c>
      <c r="H219" s="103">
        <v>-1.6</v>
      </c>
      <c r="I219" s="404" t="s">
        <v>82</v>
      </c>
      <c r="J219" s="157" t="s">
        <v>82</v>
      </c>
      <c r="K219" s="121" t="s">
        <v>82</v>
      </c>
      <c r="L219" s="158" t="s">
        <v>82</v>
      </c>
      <c r="M219" s="87" t="s">
        <v>82</v>
      </c>
      <c r="N219" s="121" t="s">
        <v>82</v>
      </c>
      <c r="O219" s="121" t="s">
        <v>82</v>
      </c>
      <c r="P219" s="88" t="s">
        <v>82</v>
      </c>
      <c r="Q219" s="157">
        <v>108.5</v>
      </c>
      <c r="R219" s="402">
        <f>(Q219/Q218)*100-100</f>
        <v>1.3071895424836555</v>
      </c>
      <c r="S219" s="85">
        <v>95.9</v>
      </c>
      <c r="T219" s="158">
        <f>(S219/S218)*100-100</f>
        <v>-0.3118503118503071</v>
      </c>
      <c r="U219" s="85">
        <v>0.1</v>
      </c>
      <c r="V219" s="435">
        <v>0.2</v>
      </c>
      <c r="W219" s="440">
        <v>7284.4</v>
      </c>
      <c r="X219" s="90">
        <f>+W219/W206*100-100</f>
        <v>27.720038461187784</v>
      </c>
      <c r="Y219" s="440">
        <v>6060.956</v>
      </c>
      <c r="Z219" s="88">
        <f>+Y219/Y206*100-100</f>
        <v>10.78337078536677</v>
      </c>
      <c r="AA219" s="423">
        <v>1520.3</v>
      </c>
      <c r="AB219" s="88">
        <v>48.4</v>
      </c>
      <c r="AC219" s="73" t="s">
        <v>312</v>
      </c>
      <c r="AD219" s="430">
        <v>1.9</v>
      </c>
      <c r="AE219" s="103">
        <v>-4.1</v>
      </c>
      <c r="AF219" s="536"/>
      <c r="AG219" s="426">
        <v>1.91</v>
      </c>
      <c r="AH219" s="427">
        <v>18138</v>
      </c>
      <c r="AI219" s="538">
        <v>123.48</v>
      </c>
      <c r="AJ219" s="541">
        <v>166.61</v>
      </c>
      <c r="AK219" s="430">
        <v>2.3</v>
      </c>
      <c r="AL219" s="103">
        <v>-0.19920318725100117</v>
      </c>
      <c r="AM219" s="103">
        <v>-0.09980039920161232</v>
      </c>
      <c r="AN219" s="103">
        <v>-0.2912637295130054</v>
      </c>
      <c r="AO219" s="404">
        <v>70.68</v>
      </c>
      <c r="AP219" s="93" t="s">
        <v>82</v>
      </c>
      <c r="AQ219" s="103" t="s">
        <v>82</v>
      </c>
      <c r="AR219" s="94" t="s">
        <v>82</v>
      </c>
      <c r="AS219" s="73" t="s">
        <v>166</v>
      </c>
    </row>
    <row r="220" spans="3:45" ht="24.75" customHeight="1">
      <c r="C220" s="73" t="s">
        <v>169</v>
      </c>
      <c r="D220" s="157"/>
      <c r="E220" s="121"/>
      <c r="F220" s="90"/>
      <c r="G220" s="103"/>
      <c r="H220" s="103">
        <v>5.4</v>
      </c>
      <c r="I220" s="404"/>
      <c r="J220" s="157"/>
      <c r="K220" s="121"/>
      <c r="L220" s="158"/>
      <c r="M220" s="87"/>
      <c r="N220" s="121"/>
      <c r="O220" s="121"/>
      <c r="P220" s="88"/>
      <c r="Q220" s="157">
        <v>108.1</v>
      </c>
      <c r="R220" s="402">
        <f>(Q220/Q219)*100-100</f>
        <v>-0.3686635944700498</v>
      </c>
      <c r="S220" s="85">
        <v>95.6</v>
      </c>
      <c r="T220" s="158">
        <f>(S220/S219)*100-100</f>
        <v>-0.3128258602711327</v>
      </c>
      <c r="U220" s="85"/>
      <c r="V220" s="435"/>
      <c r="W220" s="440">
        <v>7062.7</v>
      </c>
      <c r="X220" s="90">
        <f>+W220/W207*100-100</f>
        <v>12.629486353918779</v>
      </c>
      <c r="Y220" s="440">
        <v>6391.476</v>
      </c>
      <c r="Z220" s="88">
        <f>+Y220/Y207*100-100</f>
        <v>16.855780611978105</v>
      </c>
      <c r="AA220" s="423"/>
      <c r="AB220" s="88"/>
      <c r="AC220" s="73" t="s">
        <v>313</v>
      </c>
      <c r="AD220" s="430">
        <v>2</v>
      </c>
      <c r="AE220" s="103">
        <v>-2.3</v>
      </c>
      <c r="AF220" s="536"/>
      <c r="AG220" s="426">
        <v>1.79</v>
      </c>
      <c r="AH220" s="427">
        <v>17249</v>
      </c>
      <c r="AI220" s="538">
        <v>118.99</v>
      </c>
      <c r="AJ220" s="541">
        <v>163.09</v>
      </c>
      <c r="AK220" s="430">
        <v>2.1</v>
      </c>
      <c r="AL220" s="103">
        <v>-0.1</v>
      </c>
      <c r="AM220" s="103">
        <v>-0.1</v>
      </c>
      <c r="AN220" s="103">
        <v>-0.3</v>
      </c>
      <c r="AO220" s="404">
        <v>78.21</v>
      </c>
      <c r="AP220" s="93"/>
      <c r="AQ220" s="103"/>
      <c r="AR220" s="94"/>
      <c r="AS220" s="73" t="s">
        <v>169</v>
      </c>
    </row>
    <row r="221" spans="3:45" ht="8.25" customHeight="1" thickBot="1">
      <c r="C221" s="611"/>
      <c r="D221" s="321"/>
      <c r="E221" s="333"/>
      <c r="F221" s="336"/>
      <c r="G221" s="340"/>
      <c r="H221" s="340"/>
      <c r="I221" s="612"/>
      <c r="J221" s="613"/>
      <c r="K221" s="614"/>
      <c r="L221" s="615"/>
      <c r="M221" s="616"/>
      <c r="N221" s="614"/>
      <c r="O221" s="614"/>
      <c r="P221" s="617"/>
      <c r="Q221" s="618"/>
      <c r="R221" s="619"/>
      <c r="S221" s="320"/>
      <c r="T221" s="322"/>
      <c r="U221" s="323"/>
      <c r="V221" s="620"/>
      <c r="W221" s="621"/>
      <c r="X221" s="336"/>
      <c r="Y221" s="621"/>
      <c r="Z221" s="334"/>
      <c r="AA221" s="622"/>
      <c r="AB221" s="334"/>
      <c r="AC221" s="330"/>
      <c r="AD221" s="623"/>
      <c r="AE221" s="624"/>
      <c r="AF221" s="625"/>
      <c r="AG221" s="624"/>
      <c r="AH221" s="626"/>
      <c r="AI221" s="627"/>
      <c r="AJ221" s="628"/>
      <c r="AK221" s="629"/>
      <c r="AL221" s="340"/>
      <c r="AM221" s="340"/>
      <c r="AN221" s="340"/>
      <c r="AO221" s="630"/>
      <c r="AP221" s="331"/>
      <c r="AQ221" s="340"/>
      <c r="AR221" s="332"/>
      <c r="AS221" s="611"/>
    </row>
    <row r="222" spans="3:45" ht="17.25">
      <c r="C222" s="631"/>
      <c r="D222" s="345"/>
      <c r="E222" s="345"/>
      <c r="F222" s="345"/>
      <c r="G222" s="345"/>
      <c r="H222" s="345"/>
      <c r="I222" s="471"/>
      <c r="J222" s="471"/>
      <c r="K222" s="471"/>
      <c r="L222" s="471"/>
      <c r="M222" s="471"/>
      <c r="N222" s="471"/>
      <c r="O222" s="471"/>
      <c r="P222" s="471"/>
      <c r="Q222" s="632"/>
      <c r="R222" s="471"/>
      <c r="S222" s="126"/>
      <c r="T222" s="126"/>
      <c r="U222" s="126"/>
      <c r="V222" s="345"/>
      <c r="W222" s="345"/>
      <c r="X222" s="345"/>
      <c r="Y222" s="345"/>
      <c r="Z222" s="345"/>
      <c r="AA222" s="345"/>
      <c r="AB222" s="345"/>
      <c r="AD222" s="345"/>
      <c r="AE222" s="345"/>
      <c r="AF222" s="633"/>
      <c r="AG222" s="345"/>
      <c r="AH222" s="126"/>
      <c r="AI222" s="126"/>
      <c r="AJ222" s="345"/>
      <c r="AK222" s="126"/>
      <c r="AL222" s="634"/>
      <c r="AM222" s="126"/>
      <c r="AO222" s="345"/>
      <c r="AP222" s="345"/>
      <c r="AQ222" s="345"/>
      <c r="AR222" s="345"/>
      <c r="AS222" s="631"/>
    </row>
  </sheetData>
  <mergeCells count="112">
    <mergeCell ref="AP2:AQ2"/>
    <mergeCell ref="AO3:AP3"/>
    <mergeCell ref="D4:E6"/>
    <mergeCell ref="F4:G6"/>
    <mergeCell ref="H4:I6"/>
    <mergeCell ref="J4:K6"/>
    <mergeCell ref="L4:M6"/>
    <mergeCell ref="N4:N6"/>
    <mergeCell ref="O4:P6"/>
    <mergeCell ref="Q4:Q6"/>
    <mergeCell ref="R4:S6"/>
    <mergeCell ref="T4:T6"/>
    <mergeCell ref="U4:U6"/>
    <mergeCell ref="V4:W6"/>
    <mergeCell ref="X4:Y6"/>
    <mergeCell ref="Z4:Z6"/>
    <mergeCell ref="AA4:AA6"/>
    <mergeCell ref="AB4:AB6"/>
    <mergeCell ref="AC4:AC6"/>
    <mergeCell ref="AD4:AF5"/>
    <mergeCell ref="AG4:AI5"/>
    <mergeCell ref="AJ4:AJ6"/>
    <mergeCell ref="AK4:AK6"/>
    <mergeCell ref="AL4:AL6"/>
    <mergeCell ref="AM4:AM6"/>
    <mergeCell ref="AN4:AN6"/>
    <mergeCell ref="AO4:AP6"/>
    <mergeCell ref="AQ4:AQ6"/>
    <mergeCell ref="AR4:AR6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AC7:AC8"/>
    <mergeCell ref="AD7:AD8"/>
    <mergeCell ref="W7:W8"/>
    <mergeCell ref="X7:X8"/>
    <mergeCell ref="Y7:Y8"/>
    <mergeCell ref="Z7:Z8"/>
    <mergeCell ref="AP7:AP8"/>
    <mergeCell ref="AI7:AI8"/>
    <mergeCell ref="AJ7:AJ8"/>
    <mergeCell ref="AK7:AK8"/>
    <mergeCell ref="AL7:AL8"/>
    <mergeCell ref="S116:T118"/>
    <mergeCell ref="AM7:AM8"/>
    <mergeCell ref="AN7:AN8"/>
    <mergeCell ref="AO7:AO8"/>
    <mergeCell ref="AE7:AE8"/>
    <mergeCell ref="AF7:AF8"/>
    <mergeCell ref="AG7:AG8"/>
    <mergeCell ref="AH7:AH8"/>
    <mergeCell ref="AA7:AA8"/>
    <mergeCell ref="AB7:AB8"/>
    <mergeCell ref="Y116:Z118"/>
    <mergeCell ref="AQ7:AQ8"/>
    <mergeCell ref="AR7:AR8"/>
    <mergeCell ref="D116:F116"/>
    <mergeCell ref="G116:G118"/>
    <mergeCell ref="H116:H118"/>
    <mergeCell ref="I116:I118"/>
    <mergeCell ref="J116:L116"/>
    <mergeCell ref="M116:P116"/>
    <mergeCell ref="Q116:R118"/>
    <mergeCell ref="AK116:AK118"/>
    <mergeCell ref="AA116:AB118"/>
    <mergeCell ref="AD116:AD118"/>
    <mergeCell ref="AE116:AE118"/>
    <mergeCell ref="AF116:AF118"/>
    <mergeCell ref="AL116:AL118"/>
    <mergeCell ref="AM116:AM118"/>
    <mergeCell ref="AN116:AN118"/>
    <mergeCell ref="AO116:AO118"/>
    <mergeCell ref="AP116:AP118"/>
    <mergeCell ref="AQ116:AQ118"/>
    <mergeCell ref="AR116:AR118"/>
    <mergeCell ref="D117:D118"/>
    <mergeCell ref="E117:E118"/>
    <mergeCell ref="F117:F118"/>
    <mergeCell ref="J117:J118"/>
    <mergeCell ref="K117:K118"/>
    <mergeCell ref="L117:L118"/>
    <mergeCell ref="M117:N117"/>
    <mergeCell ref="O117:P117"/>
    <mergeCell ref="AI117:AI118"/>
    <mergeCell ref="AJ117:AJ118"/>
    <mergeCell ref="AC118:AC119"/>
    <mergeCell ref="AG116:AG118"/>
    <mergeCell ref="AH116:AH118"/>
    <mergeCell ref="AI116:AJ116"/>
    <mergeCell ref="U116:U118"/>
    <mergeCell ref="V116:V118"/>
    <mergeCell ref="W116:X118"/>
    <mergeCell ref="AF153:AF161"/>
    <mergeCell ref="AF201:AF208"/>
    <mergeCell ref="AF209:AF213"/>
    <mergeCell ref="AF214:AF218"/>
  </mergeCells>
  <printOptions/>
  <pageMargins left="0.75" right="0.75" top="1" bottom="1" header="0.512" footer="0.512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chosakai</dc:creator>
  <cp:keywords/>
  <dc:description/>
  <cp:lastModifiedBy>chosakai</cp:lastModifiedBy>
  <dcterms:created xsi:type="dcterms:W3CDTF">2007-09-11T08:01:50Z</dcterms:created>
  <dcterms:modified xsi:type="dcterms:W3CDTF">2007-09-11T08:27:18Z</dcterms:modified>
  <cp:category/>
  <cp:version/>
  <cp:contentType/>
  <cp:contentStatus/>
</cp:coreProperties>
</file>